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J13" i="3"/>
  <c r="J16" i="3" s="1"/>
  <c r="I13" i="3"/>
  <c r="I16" i="3" s="1"/>
  <c r="H13" i="3"/>
  <c r="H16" i="3" s="1"/>
  <c r="G13" i="3"/>
  <c r="G16" i="3" s="1"/>
  <c r="F11" i="3"/>
  <c r="F16" i="3" s="1"/>
  <c r="G9" i="3"/>
  <c r="F9" i="3"/>
  <c r="J6" i="3"/>
  <c r="I6" i="3"/>
  <c r="H6" i="3"/>
  <c r="G6" i="3"/>
  <c r="J5" i="3"/>
  <c r="I5" i="3"/>
  <c r="I9" i="3" s="1"/>
  <c r="H5" i="3"/>
  <c r="H9" i="3" s="1"/>
  <c r="G5" i="3"/>
  <c r="F4" i="3"/>
  <c r="J9" i="3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<sst xmlns="http://schemas.openxmlformats.org/spreadsheetml/2006/main" count="47" uniqueCount="41">
  <si>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</si>
  <si>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</si>
  <si>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</si>
  <si>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</si>
  <si>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</si>
  <si>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</si>
  <si>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</si>
  <si>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</si>
  <si>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</si>
  <si>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</si>
  <si>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</si>
  <si>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</si>
  <si>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</si>
  <si>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</si>
  <si>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</si>
  <si>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</si>
  <si>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</si>
  <si>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</si>
  <si>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</si>
  <si>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</si>
  <si>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</si>
  <si>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</si>
  <si>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№ 54-2гн-2020</t>
  </si>
  <si>
    <t>Чай с сахаром</t>
  </si>
  <si>
    <t>гарнир</t>
  </si>
  <si>
    <t>закуска</t>
  </si>
  <si>
    <t>Т.32 сб.1981 г.</t>
  </si>
  <si>
    <t>Хлеб пшеничный</t>
  </si>
  <si>
    <t>гор.блюдо</t>
  </si>
  <si>
    <t>кисломол.</t>
  </si>
  <si>
    <t>Йогурт</t>
  </si>
  <si>
    <t>№ 294 сб.2011г.</t>
  </si>
  <si>
    <t xml:space="preserve">Котлета из птицы </t>
  </si>
  <si>
    <t>№ 302 сб.2011г.</t>
  </si>
  <si>
    <t>Каша гречневая</t>
  </si>
  <si>
    <t>Огурец консервированный</t>
  </si>
  <si>
    <t>№ 102 сб.2011г</t>
  </si>
  <si>
    <t>Суп картоф.с горохом,птицей отварной</t>
  </si>
  <si>
    <t>№ 392 сб.2011г.</t>
  </si>
  <si>
    <t>Пельмени отварные с маслом сливочным</t>
  </si>
  <si>
    <t>2025-02-14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</si>
</sst>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1" fillId="2" borderId="1" xfId="0" applyFont="1" applyFill="1" applyBorder="1" applyAlignment="1">
      <alignment horizontal="center"/>
    </xf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2" fontId="4" fillId="2" borderId="29" xfId="1" applyNumberFormat="1" applyFont="1" applyFill="1" applyBorder="1" applyAlignment="1"/>
    <xf numFmtId="2" fontId="4" fillId="0" borderId="29" xfId="0" applyNumberFormat="1" applyFont="1" applyFill="1" applyBorder="1" applyAlignment="1">
      <alignment horizontal="right"/>
    </xf>
    <xf numFmtId="2" fontId="4" fillId="0" borderId="30" xfId="0" applyNumberFormat="1" applyFont="1" applyFill="1" applyBorder="1" applyAlignment="1">
      <alignment horizontal="right"/>
    </xf>
    <xf numFmtId="0" fontId="4" fillId="2" borderId="21" xfId="0" applyFont="1" applyFill="1" applyBorder="1"/>
    <xf numFmtId="2" fontId="4" fillId="2" borderId="21" xfId="1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0" fontId="1" fillId="2" borderId="27" xfId="0" applyFont="1" applyFill="1" applyBorder="1"/>
    <xf numFmtId="2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17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40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19" t="s">
        <v>12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1" x14ac:dyDescent="0.35">
      <c r="A4" s="10" t="s">
        <v>19</v>
      </c>
      <c r="B4" s="8" t="s">
        <v>29</v>
      </c>
      <c r="C4" s="58" t="s">
        <v>15</v>
      </c>
      <c r="D4" s="15" t="s">
        <v>30</v>
      </c>
      <c r="E4" s="14">
        <v>150</v>
      </c>
      <c r="F4" s="64">
        <f>10200/170</f>
        <v>60</v>
      </c>
      <c r="G4" s="65">
        <v>145.5</v>
      </c>
      <c r="H4" s="65">
        <v>4.4000000000000004</v>
      </c>
      <c r="I4" s="65">
        <v>5.3</v>
      </c>
      <c r="J4" s="66">
        <v>20.100000000000001</v>
      </c>
    </row>
    <row r="5" spans="1:11" x14ac:dyDescent="0.35">
      <c r="A5" s="9"/>
      <c r="B5" s="26" t="s">
        <v>28</v>
      </c>
      <c r="C5" s="53" t="s">
        <v>31</v>
      </c>
      <c r="D5" s="67" t="s">
        <v>32</v>
      </c>
      <c r="E5" s="62">
        <v>90</v>
      </c>
      <c r="F5" s="68">
        <v>35.44</v>
      </c>
      <c r="G5" s="69">
        <f>127.1</f>
        <v>127.1</v>
      </c>
      <c r="H5" s="69">
        <f>14.4</f>
        <v>14.4</v>
      </c>
      <c r="I5" s="69">
        <f>3.3</f>
        <v>3.3</v>
      </c>
      <c r="J5" s="70">
        <f>10.1</f>
        <v>10.1</v>
      </c>
    </row>
    <row r="6" spans="1:11" x14ac:dyDescent="0.35">
      <c r="A6" s="9"/>
      <c r="B6" s="24" t="s">
        <v>24</v>
      </c>
      <c r="C6" s="55" t="s">
        <v>33</v>
      </c>
      <c r="D6" s="23" t="s">
        <v>34</v>
      </c>
      <c r="E6" s="71">
        <v>150</v>
      </c>
      <c r="F6" s="7">
        <v>11.4</v>
      </c>
      <c r="G6" s="56">
        <f>1625*0.15</f>
        <v>243.75</v>
      </c>
      <c r="H6" s="56">
        <f>57.32*0.15</f>
        <v>8.597999999999999</v>
      </c>
      <c r="I6" s="56">
        <f>40.62*0.15</f>
        <v>6.0929999999999991</v>
      </c>
      <c r="J6" s="57">
        <f>257.61*0.15</f>
        <v>38.641500000000001</v>
      </c>
    </row>
    <row r="7" spans="1:11" x14ac:dyDescent="0.35">
      <c r="A7" s="9"/>
      <c r="B7" s="24" t="s">
        <v>13</v>
      </c>
      <c r="C7" s="36" t="s">
        <v>22</v>
      </c>
      <c r="D7" s="23" t="s">
        <v>23</v>
      </c>
      <c r="E7" s="14">
        <v>200</v>
      </c>
      <c r="F7" s="7">
        <v>1.49</v>
      </c>
      <c r="G7" s="33">
        <v>26.8</v>
      </c>
      <c r="H7" s="33">
        <v>0.2</v>
      </c>
      <c r="I7" s="33">
        <v>0</v>
      </c>
      <c r="J7" s="37">
        <v>6.5</v>
      </c>
    </row>
    <row r="8" spans="1:11" x14ac:dyDescent="0.35">
      <c r="A8" s="9"/>
      <c r="B8" s="8" t="s">
        <v>14</v>
      </c>
      <c r="C8" s="58" t="s">
        <v>15</v>
      </c>
      <c r="D8" s="15" t="s">
        <v>27</v>
      </c>
      <c r="E8" s="14">
        <v>30</v>
      </c>
      <c r="F8" s="59">
        <v>3.24</v>
      </c>
      <c r="G8" s="60">
        <v>63</v>
      </c>
      <c r="H8" s="60">
        <v>1.8</v>
      </c>
      <c r="I8" s="60">
        <v>0.3</v>
      </c>
      <c r="J8" s="61">
        <v>12.9</v>
      </c>
    </row>
    <row r="9" spans="1:11" x14ac:dyDescent="0.35">
      <c r="A9" s="9"/>
      <c r="B9" s="27"/>
      <c r="C9" s="22"/>
      <c r="D9" s="43"/>
      <c r="E9" s="25">
        <f>SUM(E4:E8)</f>
        <v>620</v>
      </c>
      <c r="F9" s="30">
        <f>SUM(F4:F8)</f>
        <v>111.57</v>
      </c>
      <c r="G9" s="44">
        <f>SUM(G4:G8)</f>
        <v>606.15</v>
      </c>
      <c r="H9" s="45">
        <f>SUM(H4:H8)</f>
        <v>29.398</v>
      </c>
      <c r="I9" s="45">
        <f>SUM(I4:I8)</f>
        <v>14.992999999999999</v>
      </c>
      <c r="J9" s="46">
        <f>SUM(J4:J8)</f>
        <v>88.241500000000002</v>
      </c>
    </row>
    <row r="10" spans="1:11" ht="15" thickBot="1" x14ac:dyDescent="0.4">
      <c r="A10" s="47"/>
      <c r="B10" s="35"/>
      <c r="C10" s="48"/>
      <c r="D10" s="38"/>
      <c r="E10" s="39"/>
      <c r="F10" s="40"/>
      <c r="G10" s="49"/>
      <c r="H10" s="41"/>
      <c r="I10" s="41"/>
      <c r="J10" s="42"/>
    </row>
    <row r="11" spans="1:11" x14ac:dyDescent="0.35">
      <c r="A11" s="9" t="s">
        <v>9</v>
      </c>
      <c r="B11" s="26" t="s">
        <v>25</v>
      </c>
      <c r="C11" s="53" t="s">
        <v>26</v>
      </c>
      <c r="D11" s="67" t="s">
        <v>35</v>
      </c>
      <c r="E11" s="62">
        <v>30</v>
      </c>
      <c r="F11" s="63">
        <f>18.2*0.3*1.92</f>
        <v>10.4832</v>
      </c>
      <c r="G11" s="69">
        <v>158.9</v>
      </c>
      <c r="H11" s="69">
        <v>5.7</v>
      </c>
      <c r="I11" s="69">
        <v>4.8</v>
      </c>
      <c r="J11" s="70">
        <v>13.2</v>
      </c>
    </row>
    <row r="12" spans="1:11" x14ac:dyDescent="0.35">
      <c r="A12" s="9"/>
      <c r="B12" s="26" t="s">
        <v>16</v>
      </c>
      <c r="C12" s="53" t="s">
        <v>36</v>
      </c>
      <c r="D12" s="67" t="s">
        <v>37</v>
      </c>
      <c r="E12" s="62">
        <v>213</v>
      </c>
      <c r="F12" s="63">
        <v>15.82</v>
      </c>
      <c r="G12" s="69">
        <v>158.9</v>
      </c>
      <c r="H12" s="69">
        <v>5.7</v>
      </c>
      <c r="I12" s="69">
        <v>4.8</v>
      </c>
      <c r="J12" s="70">
        <v>13.2</v>
      </c>
    </row>
    <row r="13" spans="1:11" x14ac:dyDescent="0.35">
      <c r="A13" s="9"/>
      <c r="B13" s="26" t="s">
        <v>20</v>
      </c>
      <c r="C13" s="72" t="s">
        <v>38</v>
      </c>
      <c r="D13" s="15" t="s">
        <v>39</v>
      </c>
      <c r="E13" s="14">
        <v>190</v>
      </c>
      <c r="F13" s="7">
        <v>72.03</v>
      </c>
      <c r="G13" s="73">
        <f>260*1.67+66</f>
        <v>500.2</v>
      </c>
      <c r="H13" s="74">
        <f>11*1.67+0.08</f>
        <v>18.449999999999996</v>
      </c>
      <c r="I13" s="75">
        <f>12*1.67+7.25</f>
        <v>27.29</v>
      </c>
      <c r="J13" s="76">
        <f>28*1.167+0.13</f>
        <v>32.806000000000004</v>
      </c>
    </row>
    <row r="14" spans="1:11" x14ac:dyDescent="0.35">
      <c r="A14" s="9"/>
      <c r="B14" s="24" t="s">
        <v>13</v>
      </c>
      <c r="C14" s="36" t="s">
        <v>22</v>
      </c>
      <c r="D14" s="23" t="s">
        <v>23</v>
      </c>
      <c r="E14" s="14">
        <v>200</v>
      </c>
      <c r="F14" s="7">
        <v>1.49</v>
      </c>
      <c r="G14" s="33">
        <v>26.8</v>
      </c>
      <c r="H14" s="33">
        <v>0.2</v>
      </c>
      <c r="I14" s="33">
        <v>0</v>
      </c>
      <c r="J14" s="37">
        <v>6.5</v>
      </c>
    </row>
    <row r="15" spans="1:11" x14ac:dyDescent="0.35">
      <c r="A15" s="9"/>
      <c r="B15" s="8" t="s">
        <v>14</v>
      </c>
      <c r="C15" s="34" t="s">
        <v>15</v>
      </c>
      <c r="D15" s="15" t="s">
        <v>21</v>
      </c>
      <c r="E15" s="54">
        <v>30</v>
      </c>
      <c r="F15" s="30">
        <v>3.23</v>
      </c>
      <c r="G15" s="31">
        <v>57</v>
      </c>
      <c r="H15" s="31">
        <v>1.8</v>
      </c>
      <c r="I15" s="31">
        <v>0.3</v>
      </c>
      <c r="J15" s="32">
        <v>11.4</v>
      </c>
    </row>
    <row r="16" spans="1:11" x14ac:dyDescent="0.35">
      <c r="A16" s="13"/>
      <c r="B16" s="27"/>
      <c r="C16" s="22"/>
      <c r="D16" s="43"/>
      <c r="E16" s="50">
        <f>SUM(E11:E15)</f>
        <v>663</v>
      </c>
      <c r="F16" s="51">
        <f>SUM(F11:F15)</f>
        <v>103.0532</v>
      </c>
      <c r="G16" s="52">
        <f>SUM(G11:G15)</f>
        <v>901.8</v>
      </c>
      <c r="H16" s="28">
        <f>SUM(H11:H15)</f>
        <v>31.849999999999994</v>
      </c>
      <c r="I16" s="28">
        <f>SUM(I11:I15)</f>
        <v>37.19</v>
      </c>
      <c r="J16" s="29">
        <f>SUM(J11:J15)</f>
        <v>77.106000000000009</v>
      </c>
    </row>
    <row r="17" spans="1:10" ht="15" thickBot="1" x14ac:dyDescent="0.4">
      <c r="A17" s="47"/>
      <c r="B17" s="35"/>
      <c r="C17" s="48"/>
      <c r="D17" s="38"/>
      <c r="E17" s="39"/>
      <c r="F17" s="40"/>
      <c r="G17" s="49"/>
      <c r="H17" s="41"/>
      <c r="I17" s="41"/>
      <c r="J17" s="42"/>
    </row>
  </sheetData>
  <hyperlinks>
    <hyperlink ref="B17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2025-02-13T21:30:28Z</dcterms:modified>
</cp:coreProperties>
</file>