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3" l="1"/>
  <c r="E7" i="3"/>
  <c r="F14" i="3"/>
  <c r="J10" i="3"/>
  <c r="I10" i="3"/>
  <c r="H10" i="3"/>
  <c r="G10" i="3"/>
  <c r="J9" i="3"/>
  <c r="J14" i="3" s="1"/>
  <c r="I9" i="3"/>
  <c r="I14" i="3" s="1"/>
  <c r="H9" i="3"/>
  <c r="H14" i="3" s="1"/>
  <c r="G9" i="3"/>
  <c r="F7" i="3"/>
  <c r="J5" i="3"/>
  <c r="I5" i="3"/>
  <c r="H5" i="3"/>
  <c r="G5" i="3"/>
  <c r="J4" i="3"/>
  <c r="J7" i="3" s="1"/>
  <c r="I4" i="3"/>
  <c r="I7" i="3" s="1"/>
  <c r="H4" i="3"/>
  <c r="H7" i="3" s="1"/>
  <c r="G4" i="3"/>
  <c r="G7" i="3" s="1"/>
  <c r="G14" i="3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<sst xmlns="http://schemas.openxmlformats.org/spreadsheetml/2006/main" count="41" uniqueCount="37">
  <si>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</si>
  <si>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</si>
  <si>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</si>
  <si>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</si>
  <si>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</si>
  <si>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</si>
  <si>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</si>
  <si>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</si>
  <si>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</si>
  <si>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</si>
  <si>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</si>
  <si>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</si>
  <si>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</si>
  <si>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</si>
  <si>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</si>
  <si>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</si>
  <si>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1 блюдо</t>
  </si>
  <si>
    <t>МАОУ "Гимназия № 13"</t>
  </si>
  <si>
    <t>Приём пищи</t>
  </si>
  <si>
    <t>Завтрак</t>
  </si>
  <si>
    <t>2 блюдо</t>
  </si>
  <si>
    <t>Хлеб  ржано-пшеничный</t>
  </si>
  <si>
    <t>гор.блюдо</t>
  </si>
  <si>
    <t>№ 54-2гн-2020</t>
  </si>
  <si>
    <t>Чай с сахаром</t>
  </si>
  <si>
    <t>гарнир</t>
  </si>
  <si>
    <t>№ 305 сб.2011г.</t>
  </si>
  <si>
    <t>Рис припущенный</t>
  </si>
  <si>
    <t>фрукты</t>
  </si>
  <si>
    <t>Яблоко</t>
  </si>
  <si>
    <t>№ 392 сб.2011г.</t>
  </si>
  <si>
    <t>Пельмени отварные с маслом сливочным</t>
  </si>
  <si>
    <t>№ 101 сб.2011г</t>
  </si>
  <si>
    <t>Суп картоф. с крупой,сайрой конс.</t>
  </si>
  <si>
    <t>№ 260 сб.2011г.</t>
  </si>
  <si>
    <t>Гуляш из говядины</t>
  </si>
  <si>
    <t>2025-02-10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</si>
</sst>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6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2" xfId="0" applyFont="1" applyFill="1" applyBorder="1"/>
    <xf numFmtId="0" fontId="5" fillId="0" borderId="13" xfId="0" applyFont="1" applyBorder="1"/>
    <xf numFmtId="0" fontId="5" fillId="0" borderId="14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5" xfId="0" applyFont="1" applyFill="1" applyBorder="1"/>
    <xf numFmtId="0" fontId="4" fillId="0" borderId="1" xfId="0" applyFont="1" applyBorder="1"/>
    <xf numFmtId="0" fontId="1" fillId="0" borderId="12" xfId="0" applyFont="1" applyBorder="1"/>
    <xf numFmtId="0" fontId="4" fillId="2" borderId="18" xfId="2" applyNumberFormat="1" applyFont="1" applyFill="1" applyBorder="1" applyAlignment="1">
      <alignment horizontal="center"/>
    </xf>
    <xf numFmtId="0" fontId="1" fillId="0" borderId="11" xfId="0" applyFont="1" applyBorder="1"/>
    <xf numFmtId="0" fontId="1" fillId="2" borderId="19" xfId="0" applyFont="1" applyFill="1" applyBorder="1"/>
    <xf numFmtId="164" fontId="4" fillId="2" borderId="18" xfId="0" applyNumberFormat="1" applyFont="1" applyFill="1" applyBorder="1" applyAlignment="1"/>
    <xf numFmtId="164" fontId="4" fillId="2" borderId="20" xfId="0" applyNumberFormat="1" applyFont="1" applyFill="1" applyBorder="1" applyAlignment="1"/>
    <xf numFmtId="2" fontId="4" fillId="2" borderId="1" xfId="1" applyNumberFormat="1" applyFont="1" applyFill="1" applyBorder="1" applyAlignment="1"/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4" fillId="2" borderId="21" xfId="2" applyNumberFormat="1" applyFont="1" applyFill="1" applyBorder="1" applyAlignment="1">
      <alignment horizontal="center"/>
    </xf>
    <xf numFmtId="2" fontId="4" fillId="2" borderId="21" xfId="1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0" fontId="1" fillId="2" borderId="3" xfId="0" applyFont="1" applyFill="1" applyBorder="1"/>
    <xf numFmtId="0" fontId="1" fillId="2" borderId="22" xfId="0" applyFont="1" applyFill="1" applyBorder="1"/>
    <xf numFmtId="2" fontId="1" fillId="0" borderId="3" xfId="0" applyNumberFormat="1" applyFont="1" applyFill="1" applyBorder="1" applyAlignment="1">
      <alignment horizontal="left"/>
    </xf>
    <xf numFmtId="164" fontId="4" fillId="2" borderId="4" xfId="0" applyNumberFormat="1" applyFont="1" applyFill="1" applyBorder="1" applyAlignment="1">
      <alignment horizontal="right" vertical="center"/>
    </xf>
    <xf numFmtId="0" fontId="4" fillId="2" borderId="16" xfId="1" applyFont="1" applyFill="1" applyBorder="1"/>
    <xf numFmtId="0" fontId="1" fillId="2" borderId="16" xfId="0" applyFont="1" applyFill="1" applyBorder="1" applyAlignment="1">
      <alignment horizontal="center"/>
    </xf>
    <xf numFmtId="2" fontId="4" fillId="2" borderId="16" xfId="1" applyNumberFormat="1" applyFont="1" applyFill="1" applyBorder="1" applyAlignment="1"/>
    <xf numFmtId="2" fontId="4" fillId="2" borderId="16" xfId="0" applyNumberFormat="1" applyFont="1" applyFill="1" applyBorder="1" applyAlignment="1"/>
    <xf numFmtId="2" fontId="4" fillId="2" borderId="17" xfId="0" applyNumberFormat="1" applyFont="1" applyFill="1" applyBorder="1" applyAlignment="1"/>
    <xf numFmtId="0" fontId="4" fillId="2" borderId="18" xfId="1" applyFont="1" applyFill="1" applyBorder="1"/>
    <xf numFmtId="164" fontId="4" fillId="2" borderId="23" xfId="0" applyNumberFormat="1" applyFont="1" applyFill="1" applyBorder="1" applyAlignment="1">
      <alignment vertical="center"/>
    </xf>
    <xf numFmtId="2" fontId="4" fillId="2" borderId="18" xfId="0" applyNumberFormat="1" applyFont="1" applyFill="1" applyBorder="1" applyAlignment="1">
      <alignment vertical="center"/>
    </xf>
    <xf numFmtId="164" fontId="4" fillId="2" borderId="20" xfId="0" applyNumberFormat="1" applyFont="1" applyFill="1" applyBorder="1" applyAlignment="1">
      <alignment vertical="center"/>
    </xf>
    <xf numFmtId="0" fontId="1" fillId="0" borderId="24" xfId="0" applyFont="1" applyBorder="1"/>
    <xf numFmtId="0" fontId="1" fillId="2" borderId="25" xfId="0" applyFont="1" applyFill="1" applyBorder="1"/>
    <xf numFmtId="2" fontId="4" fillId="2" borderId="26" xfId="0" applyNumberFormat="1" applyFont="1" applyFill="1" applyBorder="1" applyAlignment="1"/>
    <xf numFmtId="0" fontId="1" fillId="2" borderId="18" xfId="0" applyFont="1" applyFill="1" applyBorder="1" applyAlignment="1">
      <alignment horizontal="center"/>
    </xf>
    <xf numFmtId="2" fontId="1" fillId="2" borderId="1" xfId="0" applyNumberFormat="1" applyFont="1" applyFill="1" applyBorder="1" applyAlignment="1"/>
    <xf numFmtId="164" fontId="4" fillId="2" borderId="23" xfId="0" applyNumberFormat="1" applyFont="1" applyFill="1" applyBorder="1" applyAlignment="1"/>
    <xf numFmtId="0" fontId="1" fillId="0" borderId="27" xfId="0" applyFont="1" applyBorder="1"/>
    <xf numFmtId="0" fontId="4" fillId="2" borderId="21" xfId="0" applyFont="1" applyFill="1" applyBorder="1"/>
    <xf numFmtId="0" fontId="1" fillId="0" borderId="5" xfId="0" applyFont="1" applyBorder="1"/>
    <xf numFmtId="0" fontId="4" fillId="0" borderId="21" xfId="0" applyFont="1" applyBorder="1"/>
    <xf numFmtId="2" fontId="4" fillId="2" borderId="21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164" fontId="4" fillId="2" borderId="29" xfId="0" applyNumberFormat="1" applyFont="1" applyFill="1" applyBorder="1" applyAlignment="1">
      <alignment horizontal="right"/>
    </xf>
    <xf numFmtId="164" fontId="4" fillId="2" borderId="30" xfId="0" applyNumberFormat="1" applyFont="1" applyFill="1" applyBorder="1" applyAlignment="1">
      <alignment horizontal="right"/>
    </xf>
    <xf numFmtId="0" fontId="1" fillId="2" borderId="11" xfId="0" applyFont="1" applyFill="1" applyBorder="1"/>
    <xf numFmtId="0" fontId="1" fillId="2" borderId="27" xfId="0" applyFont="1" applyFill="1" applyBorder="1"/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/>
    </xf>
    <xf numFmtId="2" fontId="4" fillId="2" borderId="28" xfId="0" applyNumberFormat="1" applyFont="1" applyFill="1" applyBorder="1" applyAlignment="1">
      <alignment horizontal="right"/>
    </xf>
    <xf numFmtId="0" fontId="1" fillId="0" borderId="3" xfId="0" applyFont="1" applyBorder="1"/>
    <xf numFmtId="0" fontId="4" fillId="2" borderId="1" xfId="1" applyFont="1" applyFill="1" applyBorder="1"/>
    <xf numFmtId="2" fontId="4" fillId="2" borderId="1" xfId="1" applyNumberFormat="1" applyFont="1" applyFill="1" applyBorder="1"/>
    <xf numFmtId="2" fontId="4" fillId="2" borderId="4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5"/>
  <sheetViews>
    <sheetView showGridLines="0" showRowColHeaders="0" tabSelected="1" zoomScaleNormal="100" workbookViewId="0">
      <selection activeCell="D8" sqref="D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16" t="s">
        <v>17</v>
      </c>
      <c r="C1" s="17"/>
      <c r="D1" s="18"/>
      <c r="E1" s="1" t="s">
        <v>10</v>
      </c>
      <c r="F1" s="2"/>
      <c r="G1" s="1"/>
      <c r="H1" s="1"/>
      <c r="I1" s="1" t="s">
        <v>1</v>
      </c>
      <c r="J1" s="11" t="s">
        <v>36</v>
      </c>
      <c r="K1" s="12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18</v>
      </c>
      <c r="B3" s="4" t="s">
        <v>2</v>
      </c>
      <c r="C3" s="5" t="s">
        <v>11</v>
      </c>
      <c r="D3" s="6" t="s">
        <v>3</v>
      </c>
      <c r="E3" s="19" t="s">
        <v>12</v>
      </c>
      <c r="F3" s="19" t="s">
        <v>4</v>
      </c>
      <c r="G3" s="20" t="s">
        <v>5</v>
      </c>
      <c r="H3" s="19" t="s">
        <v>6</v>
      </c>
      <c r="I3" s="19" t="s">
        <v>7</v>
      </c>
      <c r="J3" s="21" t="s">
        <v>8</v>
      </c>
    </row>
    <row r="4" spans="1:11" x14ac:dyDescent="0.35">
      <c r="A4" s="10" t="s">
        <v>19</v>
      </c>
      <c r="B4" s="26" t="s">
        <v>28</v>
      </c>
      <c r="C4" s="36" t="s">
        <v>15</v>
      </c>
      <c r="D4" s="58" t="s">
        <v>29</v>
      </c>
      <c r="E4" s="33">
        <v>100</v>
      </c>
      <c r="F4" s="59">
        <v>20</v>
      </c>
      <c r="G4" s="63">
        <f>47*1</f>
        <v>47</v>
      </c>
      <c r="H4" s="63">
        <f>0.4*1</f>
        <v>0.4</v>
      </c>
      <c r="I4" s="63">
        <f>0.4*1</f>
        <v>0.4</v>
      </c>
      <c r="J4" s="64">
        <f>9.8*1</f>
        <v>9.8000000000000007</v>
      </c>
    </row>
    <row r="5" spans="1:11" x14ac:dyDescent="0.35">
      <c r="A5" s="9"/>
      <c r="B5" s="65" t="s">
        <v>22</v>
      </c>
      <c r="C5" s="66" t="s">
        <v>30</v>
      </c>
      <c r="D5" s="15" t="s">
        <v>31</v>
      </c>
      <c r="E5" s="14">
        <v>210</v>
      </c>
      <c r="F5" s="7">
        <v>78.88</v>
      </c>
      <c r="G5" s="69">
        <f>260*1.86+66</f>
        <v>549.6</v>
      </c>
      <c r="H5" s="70">
        <f>11*1.86+0.08</f>
        <v>20.54</v>
      </c>
      <c r="I5" s="67">
        <f>12*1.86+7.25</f>
        <v>29.57</v>
      </c>
      <c r="J5" s="68">
        <f>28*1.86+0.13</f>
        <v>52.210000000000008</v>
      </c>
    </row>
    <row r="6" spans="1:11" x14ac:dyDescent="0.35">
      <c r="A6" s="9"/>
      <c r="B6" s="24" t="s">
        <v>13</v>
      </c>
      <c r="C6" s="38" t="s">
        <v>23</v>
      </c>
      <c r="D6" s="23" t="s">
        <v>24</v>
      </c>
      <c r="E6" s="14">
        <v>200</v>
      </c>
      <c r="F6" s="7">
        <v>1.49</v>
      </c>
      <c r="G6" s="35">
        <v>26.8</v>
      </c>
      <c r="H6" s="35">
        <v>0.2</v>
      </c>
      <c r="I6" s="35">
        <v>0</v>
      </c>
      <c r="J6" s="39">
        <v>6.5</v>
      </c>
    </row>
    <row r="7" spans="1:11" x14ac:dyDescent="0.35">
      <c r="A7" s="13"/>
      <c r="B7" s="27"/>
      <c r="C7" s="22"/>
      <c r="D7" s="45"/>
      <c r="E7" s="25">
        <f>SUM(E4:E6)</f>
        <v>510</v>
      </c>
      <c r="F7" s="30">
        <f>SUM(F4:F6)</f>
        <v>100.36999999999999</v>
      </c>
      <c r="G7" s="46">
        <f>SUM(G4:G6)</f>
        <v>623.4</v>
      </c>
      <c r="H7" s="47">
        <f>SUM(H4:H6)</f>
        <v>21.139999999999997</v>
      </c>
      <c r="I7" s="47">
        <f>SUM(I4:I6)</f>
        <v>29.97</v>
      </c>
      <c r="J7" s="48">
        <f>SUM(J4:J6)</f>
        <v>68.510000000000005</v>
      </c>
    </row>
    <row r="8" spans="1:11" ht="15" thickBot="1" x14ac:dyDescent="0.4">
      <c r="A8" s="49"/>
      <c r="B8" s="37"/>
      <c r="C8" s="50"/>
      <c r="D8" s="40"/>
      <c r="E8" s="41"/>
      <c r="F8" s="42"/>
      <c r="G8" s="51"/>
      <c r="H8" s="43"/>
      <c r="I8" s="43"/>
      <c r="J8" s="44"/>
    </row>
    <row r="9" spans="1:11" x14ac:dyDescent="0.35">
      <c r="A9" s="9" t="s">
        <v>9</v>
      </c>
      <c r="B9" s="26" t="s">
        <v>16</v>
      </c>
      <c r="C9" s="55" t="s">
        <v>32</v>
      </c>
      <c r="D9" s="56" t="s">
        <v>33</v>
      </c>
      <c r="E9" s="33">
        <v>225</v>
      </c>
      <c r="F9" s="34">
        <v>26.74</v>
      </c>
      <c r="G9" s="59">
        <f>343*0.2+261*0.25</f>
        <v>133.85000000000002</v>
      </c>
      <c r="H9" s="59">
        <f>7.89*0.2+18*0.25</f>
        <v>6.0780000000000003</v>
      </c>
      <c r="I9" s="59">
        <f>10.85*0.2+21*0.25</f>
        <v>7.42</v>
      </c>
      <c r="J9" s="71">
        <f>48.45*0.2</f>
        <v>9.6900000000000013</v>
      </c>
    </row>
    <row r="10" spans="1:11" x14ac:dyDescent="0.35">
      <c r="A10" s="9"/>
      <c r="B10" s="8" t="s">
        <v>20</v>
      </c>
      <c r="C10" s="72" t="s">
        <v>34</v>
      </c>
      <c r="D10" s="73" t="s">
        <v>35</v>
      </c>
      <c r="E10" s="14">
        <v>150</v>
      </c>
      <c r="F10" s="74">
        <v>88.54</v>
      </c>
      <c r="G10" s="70">
        <f>221*1.5</f>
        <v>331.5</v>
      </c>
      <c r="H10" s="70">
        <f>14.55*1.5</f>
        <v>21.825000000000003</v>
      </c>
      <c r="I10" s="70">
        <f>16.79*1.5</f>
        <v>25.184999999999999</v>
      </c>
      <c r="J10" s="75">
        <f>2.89*1.5</f>
        <v>4.335</v>
      </c>
    </row>
    <row r="11" spans="1:11" x14ac:dyDescent="0.35">
      <c r="A11" s="9"/>
      <c r="B11" s="24" t="s">
        <v>25</v>
      </c>
      <c r="C11" s="57" t="s">
        <v>26</v>
      </c>
      <c r="D11" s="15" t="s">
        <v>27</v>
      </c>
      <c r="E11" s="14">
        <v>150</v>
      </c>
      <c r="F11" s="7">
        <v>13.12</v>
      </c>
      <c r="G11" s="60">
        <v>199.95</v>
      </c>
      <c r="H11" s="60">
        <v>3.64</v>
      </c>
      <c r="I11" s="60">
        <v>4.3</v>
      </c>
      <c r="J11" s="61">
        <v>36.700000000000003</v>
      </c>
    </row>
    <row r="12" spans="1:11" x14ac:dyDescent="0.35">
      <c r="A12" s="9"/>
      <c r="B12" s="24" t="s">
        <v>13</v>
      </c>
      <c r="C12" s="38" t="s">
        <v>23</v>
      </c>
      <c r="D12" s="23" t="s">
        <v>24</v>
      </c>
      <c r="E12" s="14">
        <v>200</v>
      </c>
      <c r="F12" s="7">
        <v>1.49</v>
      </c>
      <c r="G12" s="35">
        <v>26.8</v>
      </c>
      <c r="H12" s="35">
        <v>0.2</v>
      </c>
      <c r="I12" s="35">
        <v>0</v>
      </c>
      <c r="J12" s="39">
        <v>6.5</v>
      </c>
    </row>
    <row r="13" spans="1:11" x14ac:dyDescent="0.35">
      <c r="A13" s="9"/>
      <c r="B13" s="8" t="s">
        <v>14</v>
      </c>
      <c r="C13" s="36" t="s">
        <v>15</v>
      </c>
      <c r="D13" s="15" t="s">
        <v>21</v>
      </c>
      <c r="E13" s="62">
        <v>30</v>
      </c>
      <c r="F13" s="30">
        <v>3.23</v>
      </c>
      <c r="G13" s="31">
        <v>57</v>
      </c>
      <c r="H13" s="31">
        <v>1.8</v>
      </c>
      <c r="I13" s="31">
        <v>0.3</v>
      </c>
      <c r="J13" s="32">
        <v>11.4</v>
      </c>
    </row>
    <row r="14" spans="1:11" x14ac:dyDescent="0.35">
      <c r="A14" s="13"/>
      <c r="B14" s="27"/>
      <c r="C14" s="22"/>
      <c r="D14" s="45"/>
      <c r="E14" s="52">
        <f>SUM(E9:E13)</f>
        <v>755</v>
      </c>
      <c r="F14" s="53">
        <f>SUM(F9:F13)</f>
        <v>133.12</v>
      </c>
      <c r="G14" s="54">
        <f>SUM(G9:G13)</f>
        <v>749.09999999999991</v>
      </c>
      <c r="H14" s="28">
        <f>SUM(H9:H13)</f>
        <v>33.542999999999999</v>
      </c>
      <c r="I14" s="28">
        <f>SUM(I9:I13)</f>
        <v>37.204999999999991</v>
      </c>
      <c r="J14" s="29">
        <f>SUM(J9:J13)</f>
        <v>68.625000000000014</v>
      </c>
    </row>
    <row r="15" spans="1:11" ht="15" thickBot="1" x14ac:dyDescent="0.4">
      <c r="A15" s="49"/>
      <c r="B15" s="37"/>
      <c r="C15" s="50"/>
      <c r="D15" s="40"/>
      <c r="E15" s="41"/>
      <c r="F15" s="42"/>
      <c r="G15" s="51"/>
      <c r="H15" s="43"/>
      <c r="I15" s="43"/>
      <c r="J15" s="44"/>
    </row>
  </sheetData>
  <hyperlinks>
    <hyperlink ref="B15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2025-02-09T20:31:40Z</dcterms:modified>
</cp:coreProperties>
</file>