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3" l="1"/>
  <c r="E10" i="3"/>
  <c r="I19" i="3"/>
  <c r="H19" i="3"/>
  <c r="F18" i="3"/>
  <c r="F19" i="3" s="1"/>
  <c r="J12" i="3"/>
  <c r="J19" i="3" s="1"/>
  <c r="G12" i="3"/>
  <c r="G19" i="3" s="1"/>
  <c r="J9" i="3"/>
  <c r="H9" i="3"/>
  <c r="G9" i="3"/>
  <c r="J6" i="3"/>
  <c r="I6" i="3"/>
  <c r="H6" i="3"/>
  <c r="G6" i="3"/>
  <c r="J4" i="3"/>
  <c r="I4" i="3"/>
  <c r="I10" i="3" s="1"/>
  <c r="H4" i="3"/>
  <c r="H10" i="3" s="1"/>
  <c r="G4" i="3"/>
  <c r="G10" i="3" s="1"/>
  <c r="F4" i="3"/>
  <c r="F10" i="3" s="1"/>
  <c r="J10" i="3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<sst xmlns="http://schemas.openxmlformats.org/spreadsheetml/2006/main" count="56" uniqueCount="46">
  <si>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</si>
  <si>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</si>
  <si>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</si>
  <si>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</si>
  <si>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</si>
  <si>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</si>
  <si>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</si>
  <si>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</si>
  <si>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</si>
  <si>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</si>
  <si>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</si>
  <si>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</si>
  <si>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</si>
  <si>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</si>
  <si>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</si>
  <si>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</si>
  <si>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</si>
  <si>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</si>
  <si>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</si>
  <si>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</si>
  <si>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</si>
  <si>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</si>
  <si>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</si>
  <si>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</si>
  <si>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</si>
  <si>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фрукты</t>
  </si>
  <si>
    <t>Т.32 сб.1981 г.</t>
  </si>
  <si>
    <t>2 блюдо</t>
  </si>
  <si>
    <t>сладкое</t>
  </si>
  <si>
    <t>Молоко "Умница"</t>
  </si>
  <si>
    <t>Яблоко</t>
  </si>
  <si>
    <t>№ 703 сб.1981 г.</t>
  </si>
  <si>
    <t>Птица тушёная в соусе</t>
  </si>
  <si>
    <t>№ 302 сб.2011г.</t>
  </si>
  <si>
    <t>Каша гречневая</t>
  </si>
  <si>
    <t>№ 54-4гн-2020</t>
  </si>
  <si>
    <t>Чай с мёдом, лимоном</t>
  </si>
  <si>
    <t>Огурец  консервированный</t>
  </si>
  <si>
    <t>№ 102 сб.2011г</t>
  </si>
  <si>
    <t>Суп картоф.с горохом,укропом,говядиной отварной</t>
  </si>
  <si>
    <t>№ 392 сб.2011г.</t>
  </si>
  <si>
    <t>Пельмени отварные с маслом сливочным</t>
  </si>
  <si>
    <t>№ 346 сб.2011г.</t>
  </si>
  <si>
    <t>Компот из свежих яблок</t>
  </si>
  <si>
    <t>Печенье</t>
  </si>
  <si>
    <t>2024-12-13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</si>
</sst>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4" xfId="0" applyFont="1" applyFill="1" applyBorder="1"/>
    <xf numFmtId="0" fontId="5" fillId="0" borderId="15" xfId="0" applyFont="1" applyBorder="1"/>
    <xf numFmtId="2" fontId="4" fillId="2" borderId="1" xfId="1" applyNumberFormat="1" applyFont="1" applyFill="1" applyBorder="1" applyAlignment="1"/>
    <xf numFmtId="2" fontId="4" fillId="2" borderId="9" xfId="1" applyNumberFormat="1" applyFont="1" applyFill="1" applyBorder="1" applyAlignment="1"/>
    <xf numFmtId="0" fontId="5" fillId="0" borderId="17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5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18" xfId="0" applyFont="1" applyFill="1" applyBorder="1"/>
    <xf numFmtId="0" fontId="4" fillId="2" borderId="9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20" xfId="2" applyNumberFormat="1" applyFont="1" applyFill="1" applyBorder="1" applyAlignment="1">
      <alignment horizontal="center"/>
    </xf>
    <xf numFmtId="0" fontId="1" fillId="0" borderId="22" xfId="0" applyFont="1" applyBorder="1"/>
    <xf numFmtId="0" fontId="4" fillId="2" borderId="23" xfId="0" applyFont="1" applyFill="1" applyBorder="1"/>
    <xf numFmtId="0" fontId="4" fillId="2" borderId="24" xfId="2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/>
    <xf numFmtId="164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2" borderId="26" xfId="0" applyFont="1" applyFill="1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3" xfId="1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9" xfId="0" applyFont="1" applyBorder="1"/>
    <xf numFmtId="0" fontId="1" fillId="2" borderId="13" xfId="0" applyFont="1" applyFill="1" applyBorder="1"/>
    <xf numFmtId="0" fontId="1" fillId="0" borderId="27" xfId="0" applyFont="1" applyBorder="1"/>
    <xf numFmtId="0" fontId="1" fillId="2" borderId="28" xfId="0" applyFont="1" applyFill="1" applyBorder="1"/>
    <xf numFmtId="2" fontId="4" fillId="2" borderId="23" xfId="1" applyNumberFormat="1" applyFont="1" applyFill="1" applyBorder="1" applyAlignment="1"/>
    <xf numFmtId="164" fontId="4" fillId="2" borderId="24" xfId="0" applyNumberFormat="1" applyFont="1" applyFill="1" applyBorder="1" applyAlignment="1"/>
    <xf numFmtId="164" fontId="4" fillId="2" borderId="25" xfId="0" applyNumberFormat="1" applyFont="1" applyFill="1" applyBorder="1" applyAlignment="1"/>
    <xf numFmtId="0" fontId="1" fillId="2" borderId="29" xfId="0" applyFont="1" applyFill="1" applyBorder="1"/>
    <xf numFmtId="0" fontId="4" fillId="2" borderId="30" xfId="1" applyFont="1" applyFill="1" applyBorder="1"/>
    <xf numFmtId="0" fontId="1" fillId="2" borderId="30" xfId="0" applyFont="1" applyFill="1" applyBorder="1" applyAlignment="1">
      <alignment horizontal="center"/>
    </xf>
    <xf numFmtId="2" fontId="4" fillId="2" borderId="30" xfId="1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32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/>
    </xf>
    <xf numFmtId="0" fontId="1" fillId="0" borderId="33" xfId="0" applyFont="1" applyBorder="1"/>
    <xf numFmtId="0" fontId="4" fillId="2" borderId="20" xfId="0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164" fontId="4" fillId="0" borderId="20" xfId="0" applyNumberFormat="1" applyFont="1" applyFill="1" applyBorder="1" applyAlignment="1">
      <alignment horizontal="right"/>
    </xf>
    <xf numFmtId="164" fontId="4" fillId="0" borderId="21" xfId="0" applyNumberFormat="1" applyFont="1" applyFill="1" applyBorder="1" applyAlignment="1">
      <alignment horizontal="right"/>
    </xf>
    <xf numFmtId="0" fontId="1" fillId="2" borderId="34" xfId="0" applyFont="1" applyFill="1" applyBorder="1"/>
    <xf numFmtId="0" fontId="1" fillId="2" borderId="35" xfId="0" applyFont="1" applyFill="1" applyBorder="1"/>
    <xf numFmtId="2" fontId="4" fillId="2" borderId="20" xfId="1" applyNumberFormat="1" applyFont="1" applyFill="1" applyBorder="1" applyAlignment="1">
      <alignment horizontal="right"/>
    </xf>
    <xf numFmtId="2" fontId="1" fillId="0" borderId="3" xfId="0" applyNumberFormat="1" applyFont="1" applyFill="1" applyBorder="1" applyAlignment="1">
      <alignment horizontal="left"/>
    </xf>
    <xf numFmtId="0" fontId="4" fillId="0" borderId="1" xfId="0" applyFont="1" applyBorder="1"/>
    <xf numFmtId="164" fontId="4" fillId="0" borderId="4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0" fontId="1" fillId="0" borderId="26" xfId="0" applyFont="1" applyBorder="1"/>
    <xf numFmtId="0" fontId="4" fillId="2" borderId="36" xfId="2" applyNumberFormat="1" applyFont="1" applyFill="1" applyBorder="1" applyAlignment="1">
      <alignment horizontal="center"/>
    </xf>
    <xf numFmtId="164" fontId="4" fillId="0" borderId="20" xfId="0" applyNumberFormat="1" applyFont="1" applyFill="1" applyBorder="1" applyAlignment="1"/>
    <xf numFmtId="0" fontId="4" fillId="2" borderId="9" xfId="0" applyFont="1" applyFill="1" applyBorder="1"/>
    <xf numFmtId="0" fontId="1" fillId="2" borderId="19" xfId="0" applyFont="1" applyFill="1" applyBorder="1"/>
    <xf numFmtId="0" fontId="1" fillId="2" borderId="9" xfId="0" applyFont="1" applyFill="1" applyBorder="1"/>
    <xf numFmtId="164" fontId="4" fillId="2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4" t="s">
        <v>19</v>
      </c>
      <c r="C1" s="35"/>
      <c r="D1" s="36"/>
      <c r="E1" s="1" t="s">
        <v>10</v>
      </c>
      <c r="F1" s="2"/>
      <c r="G1" s="1"/>
      <c r="H1" s="1"/>
      <c r="I1" s="1" t="s">
        <v>1</v>
      </c>
      <c r="J1" s="13" t="s">
        <v>45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8" t="s">
        <v>12</v>
      </c>
      <c r="F3" s="48" t="s">
        <v>4</v>
      </c>
      <c r="G3" s="49" t="s">
        <v>5</v>
      </c>
      <c r="H3" s="48" t="s">
        <v>6</v>
      </c>
      <c r="I3" s="48" t="s">
        <v>7</v>
      </c>
      <c r="J3" s="50" t="s">
        <v>8</v>
      </c>
    </row>
    <row r="4" spans="1:11" x14ac:dyDescent="0.35">
      <c r="A4" s="12" t="s">
        <v>21</v>
      </c>
      <c r="B4" s="45" t="s">
        <v>25</v>
      </c>
      <c r="C4" s="77" t="s">
        <v>15</v>
      </c>
      <c r="D4" s="78" t="s">
        <v>30</v>
      </c>
      <c r="E4" s="38">
        <v>220</v>
      </c>
      <c r="F4" s="79">
        <f>0.22*220</f>
        <v>48.4</v>
      </c>
      <c r="G4" s="43">
        <f>43*2.2</f>
        <v>94.600000000000009</v>
      </c>
      <c r="H4" s="43">
        <f>0.9*2.2</f>
        <v>1.9800000000000002</v>
      </c>
      <c r="I4" s="43">
        <f>0.2*2.2</f>
        <v>0.44000000000000006</v>
      </c>
      <c r="J4" s="44">
        <f>8.1*2.1</f>
        <v>17.010000000000002</v>
      </c>
    </row>
    <row r="5" spans="1:11" x14ac:dyDescent="0.35">
      <c r="A5" s="9"/>
      <c r="B5" s="57" t="s">
        <v>18</v>
      </c>
      <c r="C5" s="80" t="s">
        <v>31</v>
      </c>
      <c r="D5" s="81" t="s">
        <v>32</v>
      </c>
      <c r="E5" s="18">
        <v>165</v>
      </c>
      <c r="F5" s="7">
        <v>62.25</v>
      </c>
      <c r="G5" s="70">
        <v>188.9</v>
      </c>
      <c r="H5" s="70">
        <v>13.5</v>
      </c>
      <c r="I5" s="70">
        <v>13.5</v>
      </c>
      <c r="J5" s="82">
        <v>3.1</v>
      </c>
    </row>
    <row r="6" spans="1:11" x14ac:dyDescent="0.35">
      <c r="A6" s="9"/>
      <c r="B6" s="46" t="s">
        <v>24</v>
      </c>
      <c r="C6" s="17" t="s">
        <v>33</v>
      </c>
      <c r="D6" s="81" t="s">
        <v>34</v>
      </c>
      <c r="E6" s="83">
        <v>150</v>
      </c>
      <c r="F6" s="7">
        <v>10.89</v>
      </c>
      <c r="G6" s="31">
        <f>1625*0.15</f>
        <v>243.75</v>
      </c>
      <c r="H6" s="31">
        <f>57.32*0.15</f>
        <v>8.597999999999999</v>
      </c>
      <c r="I6" s="31">
        <f>40.62*0.15</f>
        <v>6.0929999999999991</v>
      </c>
      <c r="J6" s="32">
        <f>257.61*0.15</f>
        <v>38.641500000000001</v>
      </c>
    </row>
    <row r="7" spans="1:11" x14ac:dyDescent="0.35">
      <c r="A7" s="9"/>
      <c r="B7" s="8" t="s">
        <v>13</v>
      </c>
      <c r="C7" s="84" t="s">
        <v>35</v>
      </c>
      <c r="D7" s="19" t="s">
        <v>36</v>
      </c>
      <c r="E7" s="18">
        <v>207</v>
      </c>
      <c r="F7" s="7">
        <v>8.11</v>
      </c>
      <c r="G7" s="31">
        <v>37.9</v>
      </c>
      <c r="H7" s="31">
        <v>0.4</v>
      </c>
      <c r="I7" s="31">
        <v>0</v>
      </c>
      <c r="J7" s="32">
        <v>9.1</v>
      </c>
    </row>
    <row r="8" spans="1:11" x14ac:dyDescent="0.35">
      <c r="A8" s="16"/>
      <c r="B8" s="8" t="s">
        <v>14</v>
      </c>
      <c r="C8" s="15" t="s">
        <v>15</v>
      </c>
      <c r="D8" s="19" t="s">
        <v>16</v>
      </c>
      <c r="E8" s="20">
        <v>30</v>
      </c>
      <c r="F8" s="24">
        <v>3</v>
      </c>
      <c r="G8" s="25">
        <v>63</v>
      </c>
      <c r="H8" s="25">
        <v>1.8</v>
      </c>
      <c r="I8" s="25">
        <v>0.3</v>
      </c>
      <c r="J8" s="26">
        <v>12.9</v>
      </c>
    </row>
    <row r="9" spans="1:11" x14ac:dyDescent="0.35">
      <c r="A9" s="16"/>
      <c r="B9" s="8" t="s">
        <v>13</v>
      </c>
      <c r="C9" s="15" t="s">
        <v>15</v>
      </c>
      <c r="D9" s="19" t="s">
        <v>29</v>
      </c>
      <c r="E9" s="18">
        <v>200</v>
      </c>
      <c r="F9" s="24">
        <v>49</v>
      </c>
      <c r="G9" s="28">
        <f>69*2</f>
        <v>138</v>
      </c>
      <c r="H9" s="25">
        <f>2.8*2</f>
        <v>5.6</v>
      </c>
      <c r="I9" s="25">
        <v>6.4</v>
      </c>
      <c r="J9" s="26">
        <f>4.7*2</f>
        <v>9.4</v>
      </c>
    </row>
    <row r="10" spans="1:11" x14ac:dyDescent="0.35">
      <c r="A10" s="16"/>
      <c r="B10" s="8"/>
      <c r="C10" s="15"/>
      <c r="D10" s="56"/>
      <c r="E10" s="23">
        <f>SUM(E4:E9)</f>
        <v>972</v>
      </c>
      <c r="F10" s="71">
        <f>SUM(F4:F9)</f>
        <v>181.65</v>
      </c>
      <c r="G10" s="74">
        <f>SUM(G4:G9)</f>
        <v>766.15</v>
      </c>
      <c r="H10" s="74">
        <f>SUM(H4:H9)</f>
        <v>31.878</v>
      </c>
      <c r="I10" s="74">
        <f>SUM(I4:I9)</f>
        <v>26.732999999999997</v>
      </c>
      <c r="J10" s="47">
        <f>SUM(J4:J9)</f>
        <v>90.151500000000013</v>
      </c>
    </row>
    <row r="11" spans="1:11" ht="15" thickBot="1" x14ac:dyDescent="0.4">
      <c r="A11" s="16"/>
      <c r="B11" s="16"/>
      <c r="C11" s="39"/>
      <c r="D11" s="40"/>
      <c r="E11" s="41"/>
      <c r="F11" s="51"/>
      <c r="G11" s="42"/>
      <c r="H11" s="52"/>
      <c r="I11" s="52"/>
      <c r="J11" s="53"/>
    </row>
    <row r="12" spans="1:11" x14ac:dyDescent="0.35">
      <c r="A12" s="12" t="s">
        <v>9</v>
      </c>
      <c r="B12" s="85" t="s">
        <v>23</v>
      </c>
      <c r="C12" s="72" t="s">
        <v>26</v>
      </c>
      <c r="D12" s="73" t="s">
        <v>37</v>
      </c>
      <c r="E12" s="86">
        <v>60</v>
      </c>
      <c r="F12" s="79">
        <v>20.97</v>
      </c>
      <c r="G12" s="87">
        <f>14*0.6</f>
        <v>8.4</v>
      </c>
      <c r="H12" s="75">
        <v>0</v>
      </c>
      <c r="I12" s="75">
        <v>0</v>
      </c>
      <c r="J12" s="76">
        <f>3*0.6</f>
        <v>1.7999999999999998</v>
      </c>
    </row>
    <row r="13" spans="1:11" x14ac:dyDescent="0.35">
      <c r="A13" s="9"/>
      <c r="B13" s="33" t="s">
        <v>17</v>
      </c>
      <c r="C13" s="17" t="s">
        <v>38</v>
      </c>
      <c r="D13" s="88" t="s">
        <v>39</v>
      </c>
      <c r="E13" s="23">
        <v>227</v>
      </c>
      <c r="F13" s="11">
        <v>36.96</v>
      </c>
      <c r="G13" s="31">
        <v>158.9</v>
      </c>
      <c r="H13" s="31">
        <v>5.7</v>
      </c>
      <c r="I13" s="31">
        <v>4.8</v>
      </c>
      <c r="J13" s="32">
        <v>13.2</v>
      </c>
    </row>
    <row r="14" spans="1:11" x14ac:dyDescent="0.35">
      <c r="A14" s="9"/>
      <c r="B14" s="33" t="s">
        <v>27</v>
      </c>
      <c r="C14" s="89" t="s">
        <v>40</v>
      </c>
      <c r="D14" s="19" t="s">
        <v>41</v>
      </c>
      <c r="E14" s="18">
        <v>210</v>
      </c>
      <c r="F14" s="7">
        <v>74.92</v>
      </c>
      <c r="G14" s="47">
        <v>341</v>
      </c>
      <c r="H14" s="54">
        <v>12.8</v>
      </c>
      <c r="I14" s="54">
        <v>12.45</v>
      </c>
      <c r="J14" s="55">
        <v>36.049999999999997</v>
      </c>
    </row>
    <row r="15" spans="1:11" x14ac:dyDescent="0.35">
      <c r="A15" s="9"/>
      <c r="B15" s="8" t="s">
        <v>13</v>
      </c>
      <c r="C15" s="84" t="s">
        <v>42</v>
      </c>
      <c r="D15" s="90" t="s">
        <v>43</v>
      </c>
      <c r="E15" s="23">
        <v>200</v>
      </c>
      <c r="F15" s="11">
        <v>11.72</v>
      </c>
      <c r="G15" s="47">
        <v>114.6</v>
      </c>
      <c r="H15" s="47">
        <v>0.1</v>
      </c>
      <c r="I15" s="47">
        <v>0.1</v>
      </c>
      <c r="J15" s="91">
        <v>27.9</v>
      </c>
    </row>
    <row r="16" spans="1:11" x14ac:dyDescent="0.35">
      <c r="A16" s="9"/>
      <c r="B16" s="8" t="s">
        <v>14</v>
      </c>
      <c r="C16" s="15" t="s">
        <v>15</v>
      </c>
      <c r="D16" s="19" t="s">
        <v>16</v>
      </c>
      <c r="E16" s="18">
        <v>30</v>
      </c>
      <c r="F16" s="24">
        <v>3</v>
      </c>
      <c r="G16" s="25">
        <v>63</v>
      </c>
      <c r="H16" s="25">
        <v>1.8</v>
      </c>
      <c r="I16" s="25">
        <v>0.3</v>
      </c>
      <c r="J16" s="26">
        <v>12.9</v>
      </c>
    </row>
    <row r="17" spans="1:10" x14ac:dyDescent="0.35">
      <c r="A17" s="9"/>
      <c r="B17" s="8" t="s">
        <v>14</v>
      </c>
      <c r="C17" s="27" t="s">
        <v>15</v>
      </c>
      <c r="D17" s="19" t="s">
        <v>22</v>
      </c>
      <c r="E17" s="37">
        <v>30</v>
      </c>
      <c r="F17" s="10">
        <v>2.99</v>
      </c>
      <c r="G17" s="28">
        <v>57</v>
      </c>
      <c r="H17" s="29">
        <v>1.8</v>
      </c>
      <c r="I17" s="29">
        <v>0.3</v>
      </c>
      <c r="J17" s="30">
        <v>11.4</v>
      </c>
    </row>
    <row r="18" spans="1:10" x14ac:dyDescent="0.35">
      <c r="A18" s="9"/>
      <c r="B18" s="8" t="s">
        <v>28</v>
      </c>
      <c r="C18" s="15" t="s">
        <v>15</v>
      </c>
      <c r="D18" s="81" t="s">
        <v>44</v>
      </c>
      <c r="E18" s="18">
        <v>100</v>
      </c>
      <c r="F18" s="7">
        <f>17.35*2</f>
        <v>34.700000000000003</v>
      </c>
      <c r="G18" s="47">
        <v>450</v>
      </c>
      <c r="H18" s="47">
        <v>7</v>
      </c>
      <c r="I18" s="47">
        <v>17</v>
      </c>
      <c r="J18" s="91">
        <v>69</v>
      </c>
    </row>
    <row r="19" spans="1:10" x14ac:dyDescent="0.35">
      <c r="A19" s="16"/>
      <c r="B19" s="58"/>
      <c r="C19" s="59"/>
      <c r="D19" s="40"/>
      <c r="E19" s="41">
        <f>SUM(E12:E18)</f>
        <v>857</v>
      </c>
      <c r="F19" s="60">
        <f>SUM(F12:F18)</f>
        <v>185.26</v>
      </c>
      <c r="G19" s="61">
        <f>SUM(G12:G18)</f>
        <v>1192.9000000000001</v>
      </c>
      <c r="H19" s="42">
        <f>SUM(H12:H18)</f>
        <v>29.200000000000003</v>
      </c>
      <c r="I19" s="42">
        <f>SUM(I12:I18)</f>
        <v>34.950000000000003</v>
      </c>
      <c r="J19" s="62">
        <f>SUM(J12:J18)</f>
        <v>172.25</v>
      </c>
    </row>
    <row r="20" spans="1:10" ht="15" thickBot="1" x14ac:dyDescent="0.4">
      <c r="A20" s="21"/>
      <c r="B20" s="63"/>
      <c r="C20" s="22"/>
      <c r="D20" s="64"/>
      <c r="E20" s="65"/>
      <c r="F20" s="66"/>
      <c r="G20" s="67"/>
      <c r="H20" s="68"/>
      <c r="I20" s="68"/>
      <c r="J20" s="69"/>
    </row>
  </sheetData>
  <hyperlinks>
    <hyperlink ref="B19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2024-12-12T20:22:21Z</dcterms:modified>
</cp:coreProperties>
</file>