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1" i="3"/>
  <c r="F21" i="3"/>
  <c r="J20" i="3"/>
  <c r="I20" i="3"/>
  <c r="H20" i="3"/>
  <c r="G20" i="3"/>
  <c r="J16" i="3"/>
  <c r="I16" i="3"/>
  <c r="H16" i="3"/>
  <c r="G16" i="3"/>
  <c r="J14" i="3"/>
  <c r="I14" i="3"/>
  <c r="H14" i="3"/>
  <c r="G14" i="3"/>
  <c r="J13" i="3"/>
  <c r="J21" i="3" s="1"/>
  <c r="I13" i="3"/>
  <c r="I21" i="3" s="1"/>
  <c r="H13" i="3"/>
  <c r="H21" i="3" s="1"/>
  <c r="G13" i="3"/>
  <c r="G21" i="3" s="1"/>
  <c r="H11" i="3"/>
  <c r="F11" i="3"/>
  <c r="J10" i="3"/>
  <c r="I10" i="3"/>
  <c r="H10" i="3"/>
  <c r="G10" i="3"/>
  <c r="J7" i="3"/>
  <c r="I7" i="3"/>
  <c r="H7" i="3"/>
  <c r="G7" i="3"/>
  <c r="J6" i="3"/>
  <c r="I6" i="3"/>
  <c r="H6" i="3"/>
  <c r="G6" i="3"/>
  <c r="J4" i="3"/>
  <c r="J11" i="3" s="1"/>
  <c r="I4" i="3"/>
  <c r="I11" i="3" s="1"/>
  <c r="H4" i="3"/>
  <c r="G4" i="3"/>
  <c r="G11" i="3" s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<sst xmlns="http://schemas.openxmlformats.org/spreadsheetml/2006/main" count="62" uniqueCount="47">
  <si>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</si>
  <si>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</si>
  <si>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</si>
  <si>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</si>
  <si>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</si>
  <si>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</si>
  <si>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</si>
  <si>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</si>
  <si>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</si>
  <si>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</si>
  <si>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</si>
  <si>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</si>
  <si>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</si>
  <si>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</si>
  <si>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</si>
  <si>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</si>
  <si>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</si>
  <si>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</si>
  <si>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</si>
  <si>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</si>
  <si>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</si>
  <si>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</si>
  <si>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</si>
  <si>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</si>
  <si>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</si>
  <si>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</si>
  <si>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</si>
  <si>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</si>
  <si>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Грейпфрут</t>
  </si>
  <si>
    <t>№ 47 сб.2011г.</t>
  </si>
  <si>
    <t>Салат из квашеной капусты</t>
  </si>
  <si>
    <t>№ 294 сб.2011г.</t>
  </si>
  <si>
    <t xml:space="preserve">Биточки из птицы </t>
  </si>
  <si>
    <t>№ 309 сб.2011г.</t>
  </si>
  <si>
    <t>Макаронные изделия отварные</t>
  </si>
  <si>
    <t>№ 54-28гн-2020</t>
  </si>
  <si>
    <t>Чай с мёдом,брусникой</t>
  </si>
  <si>
    <t>кисломол.</t>
  </si>
  <si>
    <t>Биойогурт</t>
  </si>
  <si>
    <t>Перец болгарский</t>
  </si>
  <si>
    <t>№ 99 сб.2011г.</t>
  </si>
  <si>
    <t>Суп из овощей с укропом,птицей отварной</t>
  </si>
  <si>
    <t>№ 223 сб.2011г.</t>
  </si>
  <si>
    <t xml:space="preserve">Вареники ленивые из творога с маслом сливочным </t>
  </si>
  <si>
    <t>№ 348 сб.2011г.</t>
  </si>
  <si>
    <t>Компот из изюма</t>
  </si>
  <si>
    <t>2024-12-11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</si>
</sst>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2" fontId="4" fillId="2" borderId="9" xfId="1" applyNumberFormat="1" applyFont="1" applyFill="1" applyBorder="1" applyAlignment="1"/>
    <xf numFmtId="0" fontId="5" fillId="0" borderId="17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5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8" xfId="0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9" xfId="0" applyFont="1" applyBorder="1"/>
    <xf numFmtId="0" fontId="4" fillId="2" borderId="9" xfId="0" applyFont="1" applyFill="1" applyBorder="1"/>
    <xf numFmtId="0" fontId="4" fillId="2" borderId="20" xfId="2" applyNumberFormat="1" applyFont="1" applyFill="1" applyBorder="1" applyAlignment="1">
      <alignment horizontal="center"/>
    </xf>
    <xf numFmtId="0" fontId="1" fillId="0" borderId="22" xfId="0" applyFont="1" applyBorder="1"/>
    <xf numFmtId="0" fontId="4" fillId="2" borderId="23" xfId="0" applyFont="1" applyFill="1" applyBorder="1"/>
    <xf numFmtId="0" fontId="4" fillId="2" borderId="24" xfId="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/>
    <xf numFmtId="0" fontId="1" fillId="2" borderId="26" xfId="0" applyFont="1" applyFill="1" applyBorder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/>
    </xf>
    <xf numFmtId="2" fontId="4" fillId="2" borderId="23" xfId="1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9" xfId="0" applyFont="1" applyBorder="1"/>
    <xf numFmtId="0" fontId="1" fillId="2" borderId="13" xfId="0" applyFont="1" applyFill="1" applyBorder="1"/>
    <xf numFmtId="0" fontId="1" fillId="2" borderId="29" xfId="0" applyFont="1" applyFill="1" applyBorder="1"/>
    <xf numFmtId="2" fontId="4" fillId="2" borderId="20" xfId="1" applyNumberFormat="1" applyFont="1" applyFill="1" applyBorder="1" applyAlignment="1">
      <alignment horizontal="right"/>
    </xf>
    <xf numFmtId="0" fontId="1" fillId="0" borderId="30" xfId="0" applyFont="1" applyBorder="1"/>
    <xf numFmtId="0" fontId="1" fillId="2" borderId="31" xfId="0" applyFont="1" applyFill="1" applyBorder="1"/>
    <xf numFmtId="164" fontId="4" fillId="0" borderId="2" xfId="0" applyNumberFormat="1" applyFont="1" applyFill="1" applyBorder="1" applyAlignment="1">
      <alignment horizontal="right"/>
    </xf>
    <xf numFmtId="0" fontId="1" fillId="0" borderId="32" xfId="0" applyFont="1" applyBorder="1"/>
    <xf numFmtId="0" fontId="1" fillId="2" borderId="33" xfId="0" applyFont="1" applyFill="1" applyBorder="1"/>
    <xf numFmtId="2" fontId="4" fillId="2" borderId="23" xfId="1" applyNumberFormat="1" applyFont="1" applyFill="1" applyBorder="1" applyAlignment="1"/>
    <xf numFmtId="164" fontId="4" fillId="2" borderId="24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34" xfId="0" applyFont="1" applyFill="1" applyBorder="1"/>
    <xf numFmtId="0" fontId="4" fillId="2" borderId="35" xfId="1" applyFont="1" applyFill="1" applyBorder="1"/>
    <xf numFmtId="0" fontId="1" fillId="2" borderId="35" xfId="0" applyFont="1" applyFill="1" applyBorder="1" applyAlignment="1">
      <alignment horizontal="center"/>
    </xf>
    <xf numFmtId="2" fontId="4" fillId="2" borderId="35" xfId="1" applyNumberFormat="1" applyFont="1" applyFill="1" applyBorder="1" applyAlignment="1"/>
    <xf numFmtId="2" fontId="4" fillId="2" borderId="36" xfId="0" applyNumberFormat="1" applyFont="1" applyFill="1" applyBorder="1" applyAlignment="1"/>
    <xf numFmtId="2" fontId="4" fillId="2" borderId="35" xfId="0" applyNumberFormat="1" applyFont="1" applyFill="1" applyBorder="1" applyAlignment="1"/>
    <xf numFmtId="2" fontId="4" fillId="2" borderId="37" xfId="0" applyNumberFormat="1" applyFont="1" applyFill="1" applyBorder="1" applyAlignment="1"/>
    <xf numFmtId="2" fontId="4" fillId="2" borderId="9" xfId="1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1" fillId="0" borderId="38" xfId="0" applyFont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4" t="s">
        <v>19</v>
      </c>
      <c r="C1" s="35"/>
      <c r="D1" s="36"/>
      <c r="E1" s="1" t="s">
        <v>10</v>
      </c>
      <c r="F1" s="2"/>
      <c r="G1" s="1"/>
      <c r="H1" s="1"/>
      <c r="I1" s="1" t="s">
        <v>1</v>
      </c>
      <c r="J1" s="13" t="s">
        <v>46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51" t="s">
        <v>12</v>
      </c>
      <c r="F3" s="51" t="s">
        <v>4</v>
      </c>
      <c r="G3" s="52" t="s">
        <v>5</v>
      </c>
      <c r="H3" s="51" t="s">
        <v>6</v>
      </c>
      <c r="I3" s="51" t="s">
        <v>7</v>
      </c>
      <c r="J3" s="53" t="s">
        <v>8</v>
      </c>
    </row>
    <row r="4" spans="1:11" x14ac:dyDescent="0.35">
      <c r="A4" s="12" t="s">
        <v>21</v>
      </c>
      <c r="B4" s="48" t="s">
        <v>25</v>
      </c>
      <c r="C4" s="45" t="s">
        <v>15</v>
      </c>
      <c r="D4" s="62" t="s">
        <v>28</v>
      </c>
      <c r="E4" s="40">
        <v>424</v>
      </c>
      <c r="F4" s="63">
        <v>148.29</v>
      </c>
      <c r="G4" s="46">
        <f>35*4.24</f>
        <v>148.4</v>
      </c>
      <c r="H4" s="46">
        <f>0.7*4.24</f>
        <v>2.968</v>
      </c>
      <c r="I4" s="46">
        <f>0.2*4.24</f>
        <v>0.84800000000000009</v>
      </c>
      <c r="J4" s="47">
        <f>6.5*4.24</f>
        <v>27.560000000000002</v>
      </c>
    </row>
    <row r="5" spans="1:11" x14ac:dyDescent="0.35">
      <c r="A5" s="9"/>
      <c r="B5" s="64" t="s">
        <v>23</v>
      </c>
      <c r="C5" s="38" t="s">
        <v>29</v>
      </c>
      <c r="D5" s="60" t="s">
        <v>30</v>
      </c>
      <c r="E5" s="23">
        <v>60</v>
      </c>
      <c r="F5" s="11">
        <v>15.84</v>
      </c>
      <c r="G5" s="31">
        <v>85</v>
      </c>
      <c r="H5" s="31">
        <v>2</v>
      </c>
      <c r="I5" s="31">
        <v>5</v>
      </c>
      <c r="J5" s="66">
        <v>9.1</v>
      </c>
    </row>
    <row r="6" spans="1:11" x14ac:dyDescent="0.35">
      <c r="A6" s="9"/>
      <c r="B6" s="61" t="s">
        <v>18</v>
      </c>
      <c r="C6" s="38" t="s">
        <v>31</v>
      </c>
      <c r="D6" s="39" t="s">
        <v>32</v>
      </c>
      <c r="E6" s="23">
        <v>90</v>
      </c>
      <c r="F6" s="79">
        <v>35.130000000000003</v>
      </c>
      <c r="G6" s="80">
        <f>127.1</f>
        <v>127.1</v>
      </c>
      <c r="H6" s="80">
        <f>14.4</f>
        <v>14.4</v>
      </c>
      <c r="I6" s="80">
        <f>3.3</f>
        <v>3.3</v>
      </c>
      <c r="J6" s="81">
        <f>10.1</f>
        <v>10.1</v>
      </c>
    </row>
    <row r="7" spans="1:11" x14ac:dyDescent="0.35">
      <c r="A7" s="9"/>
      <c r="B7" s="49" t="s">
        <v>24</v>
      </c>
      <c r="C7" s="17" t="s">
        <v>33</v>
      </c>
      <c r="D7" s="19" t="s">
        <v>34</v>
      </c>
      <c r="E7" s="18">
        <v>150</v>
      </c>
      <c r="F7" s="7">
        <v>11.96</v>
      </c>
      <c r="G7" s="50">
        <f>1333*0.15</f>
        <v>199.95</v>
      </c>
      <c r="H7" s="50">
        <f>24.26*0.15</f>
        <v>3.6390000000000002</v>
      </c>
      <c r="I7" s="50">
        <f>28.66*0.15</f>
        <v>4.2989999999999995</v>
      </c>
      <c r="J7" s="82">
        <f>244.46*0.15</f>
        <v>36.668999999999997</v>
      </c>
    </row>
    <row r="8" spans="1:11" x14ac:dyDescent="0.35">
      <c r="A8" s="9"/>
      <c r="B8" s="8" t="s">
        <v>13</v>
      </c>
      <c r="C8" s="83" t="s">
        <v>35</v>
      </c>
      <c r="D8" s="84" t="s">
        <v>36</v>
      </c>
      <c r="E8" s="18">
        <v>200</v>
      </c>
      <c r="F8" s="7">
        <v>10.56</v>
      </c>
      <c r="G8" s="85">
        <v>39.4</v>
      </c>
      <c r="H8" s="85">
        <v>0.3</v>
      </c>
      <c r="I8" s="85">
        <v>0.1</v>
      </c>
      <c r="J8" s="82">
        <v>9.4</v>
      </c>
    </row>
    <row r="9" spans="1:11" x14ac:dyDescent="0.35">
      <c r="A9" s="16"/>
      <c r="B9" s="8" t="s">
        <v>14</v>
      </c>
      <c r="C9" s="15" t="s">
        <v>15</v>
      </c>
      <c r="D9" s="19" t="s">
        <v>16</v>
      </c>
      <c r="E9" s="18">
        <v>30</v>
      </c>
      <c r="F9" s="24">
        <v>3</v>
      </c>
      <c r="G9" s="25">
        <v>63</v>
      </c>
      <c r="H9" s="25">
        <v>1.8</v>
      </c>
      <c r="I9" s="25">
        <v>0.3</v>
      </c>
      <c r="J9" s="26">
        <v>12.9</v>
      </c>
    </row>
    <row r="10" spans="1:11" x14ac:dyDescent="0.35">
      <c r="A10" s="16"/>
      <c r="B10" s="8" t="s">
        <v>37</v>
      </c>
      <c r="C10" s="15" t="s">
        <v>15</v>
      </c>
      <c r="D10" s="60" t="s">
        <v>38</v>
      </c>
      <c r="E10" s="23">
        <v>450</v>
      </c>
      <c r="F10" s="86">
        <v>125</v>
      </c>
      <c r="G10" s="87">
        <f>57*4.5</f>
        <v>256.5</v>
      </c>
      <c r="H10" s="87">
        <f>3.3*4.5</f>
        <v>14.85</v>
      </c>
      <c r="I10" s="87">
        <f>2.5*4.5</f>
        <v>11.25</v>
      </c>
      <c r="J10" s="88">
        <f>5.3*4.5</f>
        <v>23.849999999999998</v>
      </c>
    </row>
    <row r="11" spans="1:11" x14ac:dyDescent="0.35">
      <c r="A11" s="16"/>
      <c r="B11" s="8"/>
      <c r="C11" s="15"/>
      <c r="D11" s="19"/>
      <c r="E11" s="54">
        <f>SUM(E4:E10)</f>
        <v>1404</v>
      </c>
      <c r="F11" s="10">
        <f>SUM(F4:F10)</f>
        <v>349.78</v>
      </c>
      <c r="G11" s="25">
        <f>SUM(G4:G10)</f>
        <v>919.35</v>
      </c>
      <c r="H11" s="25">
        <f>SUM(H4:H10)</f>
        <v>39.957000000000001</v>
      </c>
      <c r="I11" s="25">
        <f>SUM(I4:I10)</f>
        <v>25.097000000000001</v>
      </c>
      <c r="J11" s="26">
        <f>SUM(J4:J10)</f>
        <v>129.57900000000001</v>
      </c>
    </row>
    <row r="12" spans="1:11" ht="15" thickBot="1" x14ac:dyDescent="0.4">
      <c r="A12" s="16"/>
      <c r="B12" s="16"/>
      <c r="C12" s="41"/>
      <c r="D12" s="42"/>
      <c r="E12" s="43"/>
      <c r="F12" s="55"/>
      <c r="G12" s="44"/>
      <c r="H12" s="56"/>
      <c r="I12" s="56"/>
      <c r="J12" s="57"/>
    </row>
    <row r="13" spans="1:11" x14ac:dyDescent="0.35">
      <c r="A13" s="12" t="s">
        <v>9</v>
      </c>
      <c r="B13" s="48" t="s">
        <v>25</v>
      </c>
      <c r="C13" s="45" t="s">
        <v>15</v>
      </c>
      <c r="D13" s="65" t="s">
        <v>28</v>
      </c>
      <c r="E13" s="40">
        <v>424</v>
      </c>
      <c r="F13" s="63">
        <v>148.29</v>
      </c>
      <c r="G13" s="46">
        <f>35*4.24</f>
        <v>148.4</v>
      </c>
      <c r="H13" s="46">
        <f>0.7*4.24</f>
        <v>2.968</v>
      </c>
      <c r="I13" s="46">
        <f>0.2*4.24</f>
        <v>0.84800000000000009</v>
      </c>
      <c r="J13" s="47">
        <f>6.5*4.24</f>
        <v>27.560000000000002</v>
      </c>
    </row>
    <row r="14" spans="1:11" x14ac:dyDescent="0.35">
      <c r="A14" s="9"/>
      <c r="B14" s="61" t="s">
        <v>23</v>
      </c>
      <c r="C14" s="38" t="s">
        <v>26</v>
      </c>
      <c r="D14" s="19" t="s">
        <v>39</v>
      </c>
      <c r="E14" s="18">
        <v>60</v>
      </c>
      <c r="F14" s="11">
        <v>19.149999999999999</v>
      </c>
      <c r="G14" s="31">
        <f>20*0.6</f>
        <v>12</v>
      </c>
      <c r="H14" s="31">
        <f>0.9*0.6</f>
        <v>0.54</v>
      </c>
      <c r="I14" s="31">
        <f>0.2*0.6</f>
        <v>0.12</v>
      </c>
      <c r="J14" s="32">
        <f>2.9*0.6</f>
        <v>1.74</v>
      </c>
    </row>
    <row r="15" spans="1:11" x14ac:dyDescent="0.35">
      <c r="A15" s="9"/>
      <c r="B15" s="33" t="s">
        <v>17</v>
      </c>
      <c r="C15" s="17" t="s">
        <v>40</v>
      </c>
      <c r="D15" s="60" t="s">
        <v>41</v>
      </c>
      <c r="E15" s="23">
        <v>227</v>
      </c>
      <c r="F15" s="11">
        <v>25.33</v>
      </c>
      <c r="G15" s="58">
        <v>138.6</v>
      </c>
      <c r="H15" s="58">
        <v>8.3699999999999992</v>
      </c>
      <c r="I15" s="58">
        <v>6.9</v>
      </c>
      <c r="J15" s="59">
        <v>9.6</v>
      </c>
    </row>
    <row r="16" spans="1:11" x14ac:dyDescent="0.35">
      <c r="A16" s="9"/>
      <c r="B16" s="8" t="s">
        <v>27</v>
      </c>
      <c r="C16" s="89" t="s">
        <v>42</v>
      </c>
      <c r="D16" s="60" t="s">
        <v>43</v>
      </c>
      <c r="E16" s="23">
        <v>210</v>
      </c>
      <c r="F16" s="86">
        <v>131.33000000000001</v>
      </c>
      <c r="G16" s="87">
        <f>260.25+64</f>
        <v>324.25</v>
      </c>
      <c r="H16" s="87">
        <f>16.2+0.8</f>
        <v>17</v>
      </c>
      <c r="I16" s="87">
        <f>12+1.7</f>
        <v>13.7</v>
      </c>
      <c r="J16" s="88">
        <f>18.7+11.2</f>
        <v>29.9</v>
      </c>
    </row>
    <row r="17" spans="1:10" x14ac:dyDescent="0.35">
      <c r="A17" s="9"/>
      <c r="B17" s="49" t="s">
        <v>13</v>
      </c>
      <c r="C17" s="89" t="s">
        <v>44</v>
      </c>
      <c r="D17" s="84" t="s">
        <v>45</v>
      </c>
      <c r="E17" s="18">
        <v>200</v>
      </c>
      <c r="F17" s="7">
        <v>10.35</v>
      </c>
      <c r="G17" s="85">
        <v>110.2</v>
      </c>
      <c r="H17" s="85">
        <v>0.5</v>
      </c>
      <c r="I17" s="85">
        <v>0</v>
      </c>
      <c r="J17" s="82">
        <v>27</v>
      </c>
    </row>
    <row r="18" spans="1:10" x14ac:dyDescent="0.35">
      <c r="A18" s="9"/>
      <c r="B18" s="8" t="s">
        <v>14</v>
      </c>
      <c r="C18" s="15" t="s">
        <v>15</v>
      </c>
      <c r="D18" s="19" t="s">
        <v>16</v>
      </c>
      <c r="E18" s="20">
        <v>30</v>
      </c>
      <c r="F18" s="24">
        <v>3</v>
      </c>
      <c r="G18" s="25">
        <v>63</v>
      </c>
      <c r="H18" s="25">
        <v>1.8</v>
      </c>
      <c r="I18" s="25">
        <v>0.3</v>
      </c>
      <c r="J18" s="26">
        <v>12.9</v>
      </c>
    </row>
    <row r="19" spans="1:10" x14ac:dyDescent="0.35">
      <c r="A19" s="9"/>
      <c r="B19" s="8" t="s">
        <v>14</v>
      </c>
      <c r="C19" s="27" t="s">
        <v>15</v>
      </c>
      <c r="D19" s="19" t="s">
        <v>22</v>
      </c>
      <c r="E19" s="37">
        <v>30</v>
      </c>
      <c r="F19" s="10">
        <v>2.99</v>
      </c>
      <c r="G19" s="28">
        <v>57</v>
      </c>
      <c r="H19" s="29">
        <v>1.8</v>
      </c>
      <c r="I19" s="29">
        <v>0.3</v>
      </c>
      <c r="J19" s="30">
        <v>11.4</v>
      </c>
    </row>
    <row r="20" spans="1:10" x14ac:dyDescent="0.35">
      <c r="A20" s="9"/>
      <c r="B20" s="8" t="s">
        <v>37</v>
      </c>
      <c r="C20" s="15" t="s">
        <v>15</v>
      </c>
      <c r="D20" s="60" t="s">
        <v>38</v>
      </c>
      <c r="E20" s="23">
        <v>450</v>
      </c>
      <c r="F20" s="86">
        <v>125</v>
      </c>
      <c r="G20" s="87">
        <f>57*4.5</f>
        <v>256.5</v>
      </c>
      <c r="H20" s="87">
        <f>3.3*4.5</f>
        <v>14.85</v>
      </c>
      <c r="I20" s="87">
        <f>2.5*4.5</f>
        <v>11.25</v>
      </c>
      <c r="J20" s="88">
        <f>5.3*4.5</f>
        <v>23.849999999999998</v>
      </c>
    </row>
    <row r="21" spans="1:10" x14ac:dyDescent="0.35">
      <c r="A21" s="16"/>
      <c r="B21" s="67"/>
      <c r="C21" s="68"/>
      <c r="D21" s="42"/>
      <c r="E21" s="43">
        <f>SUM(E13:E20)</f>
        <v>1631</v>
      </c>
      <c r="F21" s="69">
        <f>SUM(F13:F20)</f>
        <v>465.44000000000005</v>
      </c>
      <c r="G21" s="70">
        <f>SUM(G13:G20)</f>
        <v>1109.95</v>
      </c>
      <c r="H21" s="44">
        <f>SUM(H13:H20)</f>
        <v>47.828000000000003</v>
      </c>
      <c r="I21" s="44">
        <f>SUM(I13:I20)</f>
        <v>33.417999999999999</v>
      </c>
      <c r="J21" s="71">
        <f>SUM(J13:J20)</f>
        <v>143.95000000000002</v>
      </c>
    </row>
    <row r="22" spans="1:10" ht="15" thickBot="1" x14ac:dyDescent="0.4">
      <c r="A22" s="21"/>
      <c r="B22" s="72"/>
      <c r="C22" s="22"/>
      <c r="D22" s="73"/>
      <c r="E22" s="74"/>
      <c r="F22" s="75"/>
      <c r="G22" s="76"/>
      <c r="H22" s="77"/>
      <c r="I22" s="77"/>
      <c r="J22" s="78"/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2024-12-10T19:14:58Z</dcterms:modified>
</cp:coreProperties>
</file>