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  <c r="E21" i="3"/>
  <c r="F18" i="3"/>
  <c r="J16" i="3"/>
  <c r="I16" i="3"/>
  <c r="H16" i="3"/>
  <c r="G16" i="3"/>
  <c r="J13" i="3"/>
  <c r="H13" i="3"/>
  <c r="G13" i="3"/>
  <c r="F13" i="3"/>
  <c r="J12" i="3"/>
  <c r="I12" i="3"/>
  <c r="I21" i="3" s="1"/>
  <c r="H12" i="3"/>
  <c r="H21" i="3" s="1"/>
  <c r="G12" i="3"/>
  <c r="F12" i="3"/>
  <c r="J5" i="3"/>
  <c r="G5" i="3"/>
  <c r="J4" i="3"/>
  <c r="J10" i="3" s="1"/>
  <c r="I4" i="3"/>
  <c r="I10" i="3" s="1"/>
  <c r="H4" i="3"/>
  <c r="H10" i="3" s="1"/>
  <c r="G4" i="3"/>
  <c r="F4" i="3"/>
  <c r="F10" i="3" s="1"/>
  <c r="J21" i="3" l="1"/>
  <c r="G10" i="3"/>
  <c r="G21" i="3"/>
  <c r="F21" i="3"/>
</calcChain>
</file>

<file path=xl/sharedStrings.xml><?xml version="1.0" encoding="utf-8"?>
<sst xmlns="http://schemas.openxmlformats.org/spreadsheetml/2006/main" count="62" uniqueCount="48">
  <si>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</si>
  <si>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</si>
  <si>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</si>
  <si>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</si>
  <si>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</si>
  <si>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</si>
  <si>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</si>
  <si>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</si>
  <si>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</si>
  <si>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</si>
  <si>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</si>
  <si>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</si>
  <si>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</si>
  <si>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</si>
  <si>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</si>
  <si>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</si>
  <si>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</si>
  <si>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</si>
  <si>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</si>
  <si>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МАОУ "Гимназия № 13"</t>
  </si>
  <si>
    <t>Приём пищи</t>
  </si>
  <si>
    <t>Завтрак</t>
  </si>
  <si>
    <t>Хлеб  ржано-пшеничный</t>
  </si>
  <si>
    <t>закуска</t>
  </si>
  <si>
    <t>гарнир</t>
  </si>
  <si>
    <t>фрукты</t>
  </si>
  <si>
    <t>Т.32 сб.1981 г.</t>
  </si>
  <si>
    <t>2 блюдо</t>
  </si>
  <si>
    <t>№ 302 сб.2011г.</t>
  </si>
  <si>
    <t>Каша гречневая</t>
  </si>
  <si>
    <t>Огурец  консервированный</t>
  </si>
  <si>
    <t>Апельсин</t>
  </si>
  <si>
    <t>№ 392 сб.2011г.</t>
  </si>
  <si>
    <t>Пельмени отварные с маслом сливочным</t>
  </si>
  <si>
    <t>№ 54-3гн-2020</t>
  </si>
  <si>
    <t>Чай с сахаром, лимоном</t>
  </si>
  <si>
    <t>сладкое</t>
  </si>
  <si>
    <t>Тортик "Боярушка"</t>
  </si>
  <si>
    <t>Мандарин</t>
  </si>
  <si>
    <t>Зелёный горошек</t>
  </si>
  <si>
    <t>№ 101 сб.2011г</t>
  </si>
  <si>
    <t>Суп картоф .с пшеном,укропом,рыбными консервами</t>
  </si>
  <si>
    <t>№ 260 сб.2011г.</t>
  </si>
  <si>
    <t>Гуляш из говядины</t>
  </si>
  <si>
    <t>№ 54-4хн-2020</t>
  </si>
  <si>
    <t>Компот из яблок и вишни</t>
  </si>
  <si>
    <t>Печенье</t>
  </si>
  <si>
    <t>2024-12-09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</si>
</sst>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5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4" xfId="0" applyFont="1" applyFill="1" applyBorder="1"/>
    <xf numFmtId="0" fontId="5" fillId="0" borderId="15" xfId="0" applyFont="1" applyBorder="1"/>
    <xf numFmtId="2" fontId="4" fillId="2" borderId="1" xfId="1" applyNumberFormat="1" applyFont="1" applyFill="1" applyBorder="1" applyAlignment="1"/>
    <xf numFmtId="2" fontId="4" fillId="2" borderId="9" xfId="1" applyNumberFormat="1" applyFont="1" applyFill="1" applyBorder="1" applyAlignment="1"/>
    <xf numFmtId="0" fontId="5" fillId="0" borderId="17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2" borderId="5" xfId="0" applyFont="1" applyFill="1" applyBorder="1"/>
    <xf numFmtId="0" fontId="1" fillId="0" borderId="15" xfId="0" applyFont="1" applyBorder="1"/>
    <xf numFmtId="0" fontId="1" fillId="0" borderId="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8" xfId="2" applyNumberFormat="1" applyFont="1" applyFill="1" applyBorder="1" applyAlignment="1">
      <alignment horizontal="center"/>
    </xf>
    <xf numFmtId="0" fontId="1" fillId="0" borderId="16" xfId="0" applyFont="1" applyBorder="1"/>
    <xf numFmtId="0" fontId="1" fillId="2" borderId="18" xfId="0" applyFont="1" applyFill="1" applyBorder="1"/>
    <xf numFmtId="0" fontId="4" fillId="2" borderId="9" xfId="2" applyNumberFormat="1" applyFont="1" applyFill="1" applyBorder="1" applyAlignment="1">
      <alignment horizontal="center"/>
    </xf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3" xfId="0" applyFont="1" applyFill="1" applyBorder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0" borderId="13" xfId="0" applyFont="1" applyBorder="1"/>
    <xf numFmtId="0" fontId="1" fillId="2" borderId="2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9" xfId="0" applyFont="1" applyBorder="1"/>
    <xf numFmtId="0" fontId="4" fillId="2" borderId="9" xfId="0" applyFont="1" applyFill="1" applyBorder="1"/>
    <xf numFmtId="0" fontId="4" fillId="2" borderId="20" xfId="2" applyNumberFormat="1" applyFont="1" applyFill="1" applyBorder="1" applyAlignment="1">
      <alignment horizontal="center"/>
    </xf>
    <xf numFmtId="0" fontId="1" fillId="0" borderId="22" xfId="0" applyFont="1" applyBorder="1"/>
    <xf numFmtId="0" fontId="4" fillId="2" borderId="23" xfId="0" applyFont="1" applyFill="1" applyBorder="1"/>
    <xf numFmtId="0" fontId="4" fillId="2" borderId="24" xfId="2" applyNumberFormat="1" applyFont="1" applyFill="1" applyBorder="1" applyAlignment="1">
      <alignment horizontal="center"/>
    </xf>
    <xf numFmtId="164" fontId="4" fillId="2" borderId="23" xfId="0" applyNumberFormat="1" applyFont="1" applyFill="1" applyBorder="1" applyAlignment="1"/>
    <xf numFmtId="0" fontId="1" fillId="2" borderId="26" xfId="0" applyFont="1" applyFill="1" applyBorder="1"/>
    <xf numFmtId="164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2" borderId="27" xfId="0" applyFont="1" applyFill="1" applyBorder="1"/>
    <xf numFmtId="0" fontId="1" fillId="0" borderId="14" xfId="0" applyFont="1" applyBorder="1"/>
    <xf numFmtId="164" fontId="4" fillId="2" borderId="1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right" vertical="center"/>
    </xf>
    <xf numFmtId="0" fontId="4" fillId="2" borderId="2" xfId="2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/>
    <xf numFmtId="0" fontId="1" fillId="2" borderId="19" xfId="0" applyFont="1" applyFill="1" applyBorder="1"/>
    <xf numFmtId="0" fontId="4" fillId="0" borderId="1" xfId="0" applyFont="1" applyBorder="1"/>
    <xf numFmtId="2" fontId="1" fillId="0" borderId="3" xfId="0" applyNumberFormat="1" applyFont="1" applyFill="1" applyBorder="1" applyAlignment="1">
      <alignment horizontal="left"/>
    </xf>
    <xf numFmtId="2" fontId="4" fillId="2" borderId="23" xfId="1" applyNumberFormat="1" applyFont="1" applyFill="1" applyBorder="1" applyAlignment="1">
      <alignment horizontal="right"/>
    </xf>
    <xf numFmtId="164" fontId="4" fillId="2" borderId="23" xfId="0" applyNumberFormat="1" applyFont="1" applyFill="1" applyBorder="1" applyAlignment="1">
      <alignment horizontal="right"/>
    </xf>
    <xf numFmtId="164" fontId="4" fillId="2" borderId="25" xfId="0" applyNumberFormat="1" applyFont="1" applyFill="1" applyBorder="1" applyAlignment="1">
      <alignment horizontal="right"/>
    </xf>
    <xf numFmtId="0" fontId="4" fillId="0" borderId="20" xfId="0" applyFont="1" applyBorder="1"/>
    <xf numFmtId="2" fontId="4" fillId="2" borderId="20" xfId="0" applyNumberFormat="1" applyFont="1" applyFill="1" applyBorder="1" applyAlignment="1">
      <alignment horizontal="right"/>
    </xf>
    <xf numFmtId="164" fontId="4" fillId="2" borderId="20" xfId="0" applyNumberFormat="1" applyFont="1" applyFill="1" applyBorder="1" applyAlignment="1"/>
    <xf numFmtId="164" fontId="4" fillId="2" borderId="21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2" fontId="1" fillId="2" borderId="3" xfId="0" applyNumberFormat="1" applyFont="1" applyFill="1" applyBorder="1" applyAlignment="1">
      <alignment horizontal="left"/>
    </xf>
    <xf numFmtId="0" fontId="4" fillId="2" borderId="20" xfId="0" applyFont="1" applyFill="1" applyBorder="1"/>
    <xf numFmtId="2" fontId="4" fillId="2" borderId="20" xfId="1" applyNumberFormat="1" applyFont="1" applyFill="1" applyBorder="1" applyAlignment="1"/>
    <xf numFmtId="0" fontId="4" fillId="0" borderId="9" xfId="0" applyFont="1" applyBorder="1"/>
    <xf numFmtId="164" fontId="1" fillId="0" borderId="9" xfId="0" applyNumberFormat="1" applyFont="1" applyFill="1" applyBorder="1" applyAlignment="1">
      <alignment horizontal="right"/>
    </xf>
    <xf numFmtId="164" fontId="1" fillId="0" borderId="29" xfId="0" applyNumberFormat="1" applyFont="1" applyFill="1" applyBorder="1" applyAlignment="1">
      <alignment horizontal="right"/>
    </xf>
    <xf numFmtId="0" fontId="1" fillId="2" borderId="13" xfId="0" applyFont="1" applyFill="1" applyBorder="1"/>
    <xf numFmtId="0" fontId="4" fillId="2" borderId="1" xfId="1" applyFont="1" applyFill="1" applyBorder="1"/>
    <xf numFmtId="0" fontId="1" fillId="2" borderId="28" xfId="0" applyFont="1" applyFill="1" applyBorder="1"/>
    <xf numFmtId="0" fontId="1" fillId="0" borderId="30" xfId="0" applyFont="1" applyBorder="1"/>
    <xf numFmtId="0" fontId="4" fillId="2" borderId="31" xfId="0" applyFont="1" applyFill="1" applyBorder="1"/>
    <xf numFmtId="0" fontId="4" fillId="2" borderId="32" xfId="2" applyNumberFormat="1" applyFont="1" applyFill="1" applyBorder="1" applyAlignment="1">
      <alignment horizontal="center"/>
    </xf>
    <xf numFmtId="2" fontId="4" fillId="2" borderId="31" xfId="1" applyNumberFormat="1" applyFont="1" applyFill="1" applyBorder="1" applyAlignment="1"/>
    <xf numFmtId="164" fontId="4" fillId="2" borderId="32" xfId="0" applyNumberFormat="1" applyFont="1" applyFill="1" applyBorder="1" applyAlignment="1"/>
    <xf numFmtId="164" fontId="4" fillId="2" borderId="31" xfId="0" applyNumberFormat="1" applyFont="1" applyFill="1" applyBorder="1" applyAlignment="1"/>
    <xf numFmtId="164" fontId="4" fillId="2" borderId="33" xfId="0" applyNumberFormat="1" applyFont="1" applyFill="1" applyBorder="1" applyAlignment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Normal="100" workbookViewId="0">
      <selection activeCell="B19" sqref="B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34" t="s">
        <v>19</v>
      </c>
      <c r="C1" s="35"/>
      <c r="D1" s="36"/>
      <c r="E1" s="1" t="s">
        <v>10</v>
      </c>
      <c r="F1" s="2"/>
      <c r="G1" s="1"/>
      <c r="H1" s="1"/>
      <c r="I1" s="1" t="s">
        <v>1</v>
      </c>
      <c r="J1" s="13" t="s">
        <v>47</v>
      </c>
      <c r="K1" s="14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20</v>
      </c>
      <c r="B3" s="4" t="s">
        <v>2</v>
      </c>
      <c r="C3" s="5" t="s">
        <v>11</v>
      </c>
      <c r="D3" s="6" t="s">
        <v>3</v>
      </c>
      <c r="E3" s="51" t="s">
        <v>12</v>
      </c>
      <c r="F3" s="51" t="s">
        <v>4</v>
      </c>
      <c r="G3" s="52" t="s">
        <v>5</v>
      </c>
      <c r="H3" s="51" t="s">
        <v>6</v>
      </c>
      <c r="I3" s="51" t="s">
        <v>7</v>
      </c>
      <c r="J3" s="53" t="s">
        <v>8</v>
      </c>
    </row>
    <row r="4" spans="1:11" x14ac:dyDescent="0.35">
      <c r="A4" s="12" t="s">
        <v>21</v>
      </c>
      <c r="B4" s="48" t="s">
        <v>25</v>
      </c>
      <c r="C4" s="45" t="s">
        <v>15</v>
      </c>
      <c r="D4" s="63" t="s">
        <v>31</v>
      </c>
      <c r="E4" s="40">
        <v>250</v>
      </c>
      <c r="F4" s="64">
        <f>0.25*245</f>
        <v>61.25</v>
      </c>
      <c r="G4" s="65">
        <f>43*2.5</f>
        <v>107.5</v>
      </c>
      <c r="H4" s="65">
        <f>0.9*2.5</f>
        <v>2.25</v>
      </c>
      <c r="I4" s="65">
        <f>0.2*2.5</f>
        <v>0.5</v>
      </c>
      <c r="J4" s="66">
        <f>8.1*2.5</f>
        <v>20.25</v>
      </c>
    </row>
    <row r="5" spans="1:11" x14ac:dyDescent="0.35">
      <c r="A5" s="9"/>
      <c r="B5" s="33" t="s">
        <v>23</v>
      </c>
      <c r="C5" s="38" t="s">
        <v>26</v>
      </c>
      <c r="D5" s="39" t="s">
        <v>30</v>
      </c>
      <c r="E5" s="55">
        <v>60</v>
      </c>
      <c r="F5" s="7">
        <v>20.97</v>
      </c>
      <c r="G5" s="56">
        <f>14*0.6</f>
        <v>8.4</v>
      </c>
      <c r="H5" s="31">
        <v>0</v>
      </c>
      <c r="I5" s="31">
        <v>0</v>
      </c>
      <c r="J5" s="32">
        <f>3*0.6</f>
        <v>1.7999999999999998</v>
      </c>
    </row>
    <row r="6" spans="1:11" x14ac:dyDescent="0.35">
      <c r="A6" s="9"/>
      <c r="B6" s="33" t="s">
        <v>18</v>
      </c>
      <c r="C6" s="57" t="s">
        <v>32</v>
      </c>
      <c r="D6" s="19" t="s">
        <v>33</v>
      </c>
      <c r="E6" s="18">
        <v>210</v>
      </c>
      <c r="F6" s="7">
        <v>74.92</v>
      </c>
      <c r="G6" s="50">
        <v>341</v>
      </c>
      <c r="H6" s="67">
        <v>12.8</v>
      </c>
      <c r="I6" s="67">
        <v>12.45</v>
      </c>
      <c r="J6" s="68">
        <v>36.049999999999997</v>
      </c>
    </row>
    <row r="7" spans="1:11" x14ac:dyDescent="0.35">
      <c r="A7" s="9"/>
      <c r="B7" s="8" t="s">
        <v>13</v>
      </c>
      <c r="C7" s="69" t="s">
        <v>34</v>
      </c>
      <c r="D7" s="19" t="s">
        <v>35</v>
      </c>
      <c r="E7" s="18">
        <v>207</v>
      </c>
      <c r="F7" s="7">
        <v>3.6</v>
      </c>
      <c r="G7" s="67">
        <v>27.9</v>
      </c>
      <c r="H7" s="67">
        <v>0.3</v>
      </c>
      <c r="I7" s="67">
        <v>0.02</v>
      </c>
      <c r="J7" s="68">
        <v>6.7</v>
      </c>
    </row>
    <row r="8" spans="1:11" x14ac:dyDescent="0.35">
      <c r="A8" s="9"/>
      <c r="B8" s="8" t="s">
        <v>36</v>
      </c>
      <c r="C8" s="15" t="s">
        <v>15</v>
      </c>
      <c r="D8" s="19" t="s">
        <v>37</v>
      </c>
      <c r="E8" s="18">
        <v>76</v>
      </c>
      <c r="F8" s="24">
        <v>41.04</v>
      </c>
      <c r="G8" s="28">
        <v>396</v>
      </c>
      <c r="H8" s="25">
        <v>4.8</v>
      </c>
      <c r="I8" s="25">
        <v>22.6</v>
      </c>
      <c r="J8" s="26">
        <v>45</v>
      </c>
    </row>
    <row r="9" spans="1:11" x14ac:dyDescent="0.35">
      <c r="A9" s="16"/>
      <c r="B9" s="8" t="s">
        <v>14</v>
      </c>
      <c r="C9" s="15" t="s">
        <v>15</v>
      </c>
      <c r="D9" s="19" t="s">
        <v>16</v>
      </c>
      <c r="E9" s="18">
        <v>30</v>
      </c>
      <c r="F9" s="24">
        <v>3</v>
      </c>
      <c r="G9" s="25">
        <v>63</v>
      </c>
      <c r="H9" s="25">
        <v>1.8</v>
      </c>
      <c r="I9" s="25">
        <v>0.3</v>
      </c>
      <c r="J9" s="26">
        <v>12.9</v>
      </c>
    </row>
    <row r="10" spans="1:11" x14ac:dyDescent="0.35">
      <c r="A10" s="16"/>
      <c r="B10" s="8"/>
      <c r="C10" s="15"/>
      <c r="D10" s="19"/>
      <c r="E10" s="55">
        <f>SUM(E4:E9)</f>
        <v>833</v>
      </c>
      <c r="F10" s="10">
        <f>SUM(F4:F9)</f>
        <v>204.77999999999997</v>
      </c>
      <c r="G10" s="25">
        <f>SUM(G4:G9)</f>
        <v>943.8</v>
      </c>
      <c r="H10" s="25">
        <f>SUM(H4:H9)</f>
        <v>21.950000000000003</v>
      </c>
      <c r="I10" s="25">
        <f>SUM(I4:I9)</f>
        <v>35.869999999999997</v>
      </c>
      <c r="J10" s="26">
        <f>SUM(J4:J9)</f>
        <v>122.7</v>
      </c>
    </row>
    <row r="11" spans="1:11" ht="15" thickBot="1" x14ac:dyDescent="0.4">
      <c r="A11" s="16"/>
      <c r="B11" s="16"/>
      <c r="C11" s="41"/>
      <c r="D11" s="42"/>
      <c r="E11" s="43"/>
      <c r="F11" s="60"/>
      <c r="G11" s="44"/>
      <c r="H11" s="61"/>
      <c r="I11" s="61"/>
      <c r="J11" s="62"/>
    </row>
    <row r="12" spans="1:11" x14ac:dyDescent="0.35">
      <c r="A12" s="12" t="s">
        <v>9</v>
      </c>
      <c r="B12" s="48" t="s">
        <v>25</v>
      </c>
      <c r="C12" s="45" t="s">
        <v>15</v>
      </c>
      <c r="D12" s="70" t="s">
        <v>38</v>
      </c>
      <c r="E12" s="40">
        <v>240</v>
      </c>
      <c r="F12" s="71">
        <f>0.24*250</f>
        <v>60</v>
      </c>
      <c r="G12" s="46">
        <f>38*2.4</f>
        <v>91.2</v>
      </c>
      <c r="H12" s="46">
        <f>0.8*2.4</f>
        <v>1.92</v>
      </c>
      <c r="I12" s="46">
        <f>0.2*2.4</f>
        <v>0.48</v>
      </c>
      <c r="J12" s="47">
        <f>7.5*2.4</f>
        <v>18</v>
      </c>
    </row>
    <row r="13" spans="1:11" x14ac:dyDescent="0.35">
      <c r="A13" s="9"/>
      <c r="B13" s="33" t="s">
        <v>23</v>
      </c>
      <c r="C13" s="38" t="s">
        <v>26</v>
      </c>
      <c r="D13" s="72" t="s">
        <v>39</v>
      </c>
      <c r="E13" s="23">
        <v>60</v>
      </c>
      <c r="F13" s="11">
        <f>15.4*0.6*1.91</f>
        <v>17.648399999999999</v>
      </c>
      <c r="G13" s="73">
        <f>35*0.6</f>
        <v>21</v>
      </c>
      <c r="H13" s="73">
        <f>3*0.6</f>
        <v>1.7999999999999998</v>
      </c>
      <c r="I13" s="73">
        <v>0</v>
      </c>
      <c r="J13" s="74">
        <f>6*0.6</f>
        <v>3.5999999999999996</v>
      </c>
    </row>
    <row r="14" spans="1:11" x14ac:dyDescent="0.35">
      <c r="A14" s="9"/>
      <c r="B14" s="33" t="s">
        <v>17</v>
      </c>
      <c r="C14" s="17" t="s">
        <v>40</v>
      </c>
      <c r="D14" s="39" t="s">
        <v>41</v>
      </c>
      <c r="E14" s="23">
        <v>227</v>
      </c>
      <c r="F14" s="11">
        <v>26.03</v>
      </c>
      <c r="G14" s="31">
        <v>138.9</v>
      </c>
      <c r="H14" s="31">
        <v>5.7</v>
      </c>
      <c r="I14" s="31">
        <v>4.8</v>
      </c>
      <c r="J14" s="32">
        <v>13.2</v>
      </c>
    </row>
    <row r="15" spans="1:11" x14ac:dyDescent="0.35">
      <c r="A15" s="9"/>
      <c r="B15" s="75" t="s">
        <v>27</v>
      </c>
      <c r="C15" s="17" t="s">
        <v>42</v>
      </c>
      <c r="D15" s="76" t="s">
        <v>43</v>
      </c>
      <c r="E15" s="20">
        <v>165</v>
      </c>
      <c r="F15" s="7">
        <v>100.53</v>
      </c>
      <c r="G15" s="50">
        <v>288</v>
      </c>
      <c r="H15" s="50">
        <v>12.2</v>
      </c>
      <c r="I15" s="50">
        <v>15</v>
      </c>
      <c r="J15" s="54">
        <v>0</v>
      </c>
    </row>
    <row r="16" spans="1:11" x14ac:dyDescent="0.35">
      <c r="A16" s="9"/>
      <c r="B16" s="49" t="s">
        <v>24</v>
      </c>
      <c r="C16" s="17" t="s">
        <v>28</v>
      </c>
      <c r="D16" s="58" t="s">
        <v>29</v>
      </c>
      <c r="E16" s="55">
        <v>150</v>
      </c>
      <c r="F16" s="7">
        <v>10.89</v>
      </c>
      <c r="G16" s="67">
        <f>1625*0.15</f>
        <v>243.75</v>
      </c>
      <c r="H16" s="67">
        <f>57.32*0.15</f>
        <v>8.597999999999999</v>
      </c>
      <c r="I16" s="67">
        <f>40.62*0.15</f>
        <v>6.0929999999999991</v>
      </c>
      <c r="J16" s="68">
        <f>257.61*0.15</f>
        <v>38.641500000000001</v>
      </c>
    </row>
    <row r="17" spans="1:10" x14ac:dyDescent="0.35">
      <c r="A17" s="9"/>
      <c r="B17" s="77" t="s">
        <v>13</v>
      </c>
      <c r="C17" s="59" t="s">
        <v>44</v>
      </c>
      <c r="D17" s="19" t="s">
        <v>45</v>
      </c>
      <c r="E17" s="20">
        <v>200</v>
      </c>
      <c r="F17" s="7">
        <v>14.69</v>
      </c>
      <c r="G17" s="31">
        <v>32.700000000000003</v>
      </c>
      <c r="H17" s="31">
        <v>0.2</v>
      </c>
      <c r="I17" s="31">
        <v>0.1</v>
      </c>
      <c r="J17" s="32">
        <v>7.8</v>
      </c>
    </row>
    <row r="18" spans="1:10" x14ac:dyDescent="0.35">
      <c r="A18" s="9"/>
      <c r="B18" s="8" t="s">
        <v>36</v>
      </c>
      <c r="C18" s="15" t="s">
        <v>15</v>
      </c>
      <c r="D18" s="58" t="s">
        <v>46</v>
      </c>
      <c r="E18" s="18">
        <v>100</v>
      </c>
      <c r="F18" s="7">
        <f>17.35*2</f>
        <v>34.700000000000003</v>
      </c>
      <c r="G18" s="50">
        <v>450</v>
      </c>
      <c r="H18" s="50">
        <v>7</v>
      </c>
      <c r="I18" s="50">
        <v>17</v>
      </c>
      <c r="J18" s="54">
        <v>69</v>
      </c>
    </row>
    <row r="19" spans="1:10" x14ac:dyDescent="0.35">
      <c r="A19" s="9"/>
      <c r="B19" s="8" t="s">
        <v>14</v>
      </c>
      <c r="C19" s="15" t="s">
        <v>15</v>
      </c>
      <c r="D19" s="19" t="s">
        <v>16</v>
      </c>
      <c r="E19" s="20">
        <v>30</v>
      </c>
      <c r="F19" s="24">
        <v>3</v>
      </c>
      <c r="G19" s="25">
        <v>63</v>
      </c>
      <c r="H19" s="25">
        <v>1.8</v>
      </c>
      <c r="I19" s="25">
        <v>0.3</v>
      </c>
      <c r="J19" s="26">
        <v>12.9</v>
      </c>
    </row>
    <row r="20" spans="1:10" x14ac:dyDescent="0.35">
      <c r="A20" s="9"/>
      <c r="B20" s="8" t="s">
        <v>14</v>
      </c>
      <c r="C20" s="27" t="s">
        <v>15</v>
      </c>
      <c r="D20" s="19" t="s">
        <v>22</v>
      </c>
      <c r="E20" s="37">
        <v>30</v>
      </c>
      <c r="F20" s="10">
        <v>2.99</v>
      </c>
      <c r="G20" s="28">
        <v>57</v>
      </c>
      <c r="H20" s="29">
        <v>1.8</v>
      </c>
      <c r="I20" s="29">
        <v>0.3</v>
      </c>
      <c r="J20" s="30">
        <v>11.4</v>
      </c>
    </row>
    <row r="21" spans="1:10" ht="15" thickBot="1" x14ac:dyDescent="0.4">
      <c r="A21" s="21"/>
      <c r="B21" s="78"/>
      <c r="C21" s="22"/>
      <c r="D21" s="79"/>
      <c r="E21" s="80">
        <f>SUM(E12:E20)</f>
        <v>1202</v>
      </c>
      <c r="F21" s="81">
        <f>SUM(F12:F20)</f>
        <v>270.47839999999997</v>
      </c>
      <c r="G21" s="82">
        <f>SUM(G12:G20)</f>
        <v>1385.5500000000002</v>
      </c>
      <c r="H21" s="83">
        <f>SUM(H12:H20)</f>
        <v>41.017999999999986</v>
      </c>
      <c r="I21" s="83">
        <f>SUM(I12:I20)</f>
        <v>44.072999999999993</v>
      </c>
      <c r="J21" s="84">
        <f>SUM(J12:J20)</f>
        <v>174.54149999999998</v>
      </c>
    </row>
  </sheetData>
  <hyperlinks>
    <hyperlink ref="B21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2024-12-08T20:57:05Z</dcterms:modified>
</cp:coreProperties>
</file>