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9" i="3"/>
  <c r="F19" i="3"/>
  <c r="J15" i="3"/>
  <c r="I15" i="3"/>
  <c r="H15" i="3"/>
  <c r="G15" i="3"/>
  <c r="J12" i="3"/>
  <c r="I12" i="3"/>
  <c r="H12" i="3"/>
  <c r="G12" i="3"/>
  <c r="J11" i="3"/>
  <c r="I11" i="3"/>
  <c r="I19" i="3" s="1"/>
  <c r="H11" i="3"/>
  <c r="G11" i="3"/>
  <c r="G19" i="3" s="1"/>
  <c r="J7" i="3"/>
  <c r="H7" i="3"/>
  <c r="G7" i="3"/>
  <c r="J5" i="3"/>
  <c r="I5" i="3"/>
  <c r="H5" i="3"/>
  <c r="G5" i="3"/>
  <c r="J4" i="3"/>
  <c r="I4" i="3"/>
  <c r="I9" i="3" s="1"/>
  <c r="H4" i="3"/>
  <c r="H9" i="3" s="1"/>
  <c r="G4" i="3"/>
  <c r="F4" i="3"/>
  <c r="F9" i="3" s="1"/>
  <c r="J9" i="3" l="1"/>
  <c r="G9" i="3"/>
  <c r="H19" i="3"/>
  <c r="J19" i="3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<sst xmlns="http://schemas.openxmlformats.org/spreadsheetml/2006/main" count="56" uniqueCount="47">
  <si>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</si>
  <si>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</si>
  <si>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</si>
  <si>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</si>
  <si>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</si>
  <si>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</si>
  <si>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</si>
  <si>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</si>
  <si>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</si>
  <si>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</si>
  <si>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</si>
  <si>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</si>
  <si>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</si>
  <si>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</si>
  <si>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</si>
  <si>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</si>
  <si>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</si>
  <si>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</si>
  <si>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</si>
  <si>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</si>
  <si>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</si>
  <si>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</si>
  <si>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</si>
  <si>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</si>
  <si>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</si>
  <si>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</si>
  <si>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</si>
  <si>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</si>
  <si>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Яблоко</t>
  </si>
  <si>
    <t>№ 223 сб.2011г.</t>
  </si>
  <si>
    <t xml:space="preserve">Вареники ленивые из творога с маслом сливочным </t>
  </si>
  <si>
    <t>№ 54-9гн-2020</t>
  </si>
  <si>
    <t>Кофейный напиток</t>
  </si>
  <si>
    <t>сладкое</t>
  </si>
  <si>
    <t>Конфеты</t>
  </si>
  <si>
    <t>Булочка "Сдобная"</t>
  </si>
  <si>
    <t>Виноград</t>
  </si>
  <si>
    <t>Огурец свежий</t>
  </si>
  <si>
    <t>№ 102 сб.2011г</t>
  </si>
  <si>
    <t>Суп картоф.с горохом,укропом,говядиной отварной</t>
  </si>
  <si>
    <t>№ 268 сб.2011г.</t>
  </si>
  <si>
    <t>Биточки из свинины</t>
  </si>
  <si>
    <t>№ 309 сб.2011г.</t>
  </si>
  <si>
    <t>Макаронные изделия отварные</t>
  </si>
  <si>
    <t>№ 346 сб.2011г.</t>
  </si>
  <si>
    <t>Компот из свежих груш</t>
  </si>
  <si>
    <t>2024-12-05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</si>
</sst>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1" fillId="2" borderId="33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0" borderId="34" xfId="0" applyFont="1" applyBorder="1"/>
    <xf numFmtId="0" fontId="1" fillId="2" borderId="35" xfId="0" applyFont="1" applyFill="1" applyBorder="1"/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2" borderId="36" xfId="0" applyFont="1" applyFill="1" applyBorder="1"/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0" fontId="1" fillId="0" borderId="16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25" xfId="0" applyFont="1" applyFill="1" applyBorder="1"/>
    <xf numFmtId="2" fontId="4" fillId="2" borderId="25" xfId="1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2" borderId="37" xfId="0" applyFont="1" applyFill="1" applyBorder="1"/>
    <xf numFmtId="2" fontId="4" fillId="2" borderId="25" xfId="1" applyNumberFormat="1" applyFont="1" applyFill="1" applyBorder="1" applyAlignment="1">
      <alignment horizontal="right"/>
    </xf>
    <xf numFmtId="0" fontId="1" fillId="0" borderId="38" xfId="0" applyFont="1" applyBorder="1"/>
    <xf numFmtId="164" fontId="4" fillId="2" borderId="11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0" borderId="39" xfId="0" applyFont="1" applyBorder="1"/>
    <xf numFmtId="0" fontId="1" fillId="0" borderId="40" xfId="0" applyFont="1" applyBorder="1"/>
    <xf numFmtId="2" fontId="1" fillId="2" borderId="3" xfId="0" applyNumberFormat="1" applyFont="1" applyFill="1" applyBorder="1" applyAlignment="1">
      <alignment horizontal="left"/>
    </xf>
    <xf numFmtId="0" fontId="4" fillId="2" borderId="1" xfId="1" applyFont="1" applyFill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2" borderId="1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B7" sqref="B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9" t="s">
        <v>19</v>
      </c>
      <c r="C1" s="40"/>
      <c r="D1" s="41"/>
      <c r="E1" s="1" t="s">
        <v>10</v>
      </c>
      <c r="F1" s="2"/>
      <c r="G1" s="1"/>
      <c r="H1" s="1"/>
      <c r="I1" s="1" t="s">
        <v>1</v>
      </c>
      <c r="J1" s="13" t="s">
        <v>46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73" t="s">
        <v>12</v>
      </c>
      <c r="F3" s="73" t="s">
        <v>4</v>
      </c>
      <c r="G3" s="74" t="s">
        <v>5</v>
      </c>
      <c r="H3" s="73" t="s">
        <v>6</v>
      </c>
      <c r="I3" s="73" t="s">
        <v>7</v>
      </c>
      <c r="J3" s="75" t="s">
        <v>8</v>
      </c>
    </row>
    <row r="4" spans="1:11" x14ac:dyDescent="0.35">
      <c r="A4" s="12" t="s">
        <v>21</v>
      </c>
      <c r="B4" s="68" t="s">
        <v>25</v>
      </c>
      <c r="C4" s="61" t="s">
        <v>15</v>
      </c>
      <c r="D4" s="81" t="s">
        <v>28</v>
      </c>
      <c r="E4" s="47">
        <v>210</v>
      </c>
      <c r="F4" s="82">
        <f>0.21*190</f>
        <v>39.9</v>
      </c>
      <c r="G4" s="66">
        <f>43*2.1</f>
        <v>90.3</v>
      </c>
      <c r="H4" s="66">
        <f>0.9*2.1</f>
        <v>1.8900000000000001</v>
      </c>
      <c r="I4" s="66">
        <f>0.2*2.1</f>
        <v>0.42000000000000004</v>
      </c>
      <c r="J4" s="67">
        <f>8.1*2.1</f>
        <v>17.010000000000002</v>
      </c>
    </row>
    <row r="5" spans="1:11" x14ac:dyDescent="0.35">
      <c r="A5" s="9"/>
      <c r="B5" s="35" t="s">
        <v>18</v>
      </c>
      <c r="C5" s="83" t="s">
        <v>29</v>
      </c>
      <c r="D5" s="69" t="s">
        <v>30</v>
      </c>
      <c r="E5" s="25">
        <v>210</v>
      </c>
      <c r="F5" s="70">
        <v>131.33000000000001</v>
      </c>
      <c r="G5" s="84">
        <f>260.25+64</f>
        <v>324.25</v>
      </c>
      <c r="H5" s="84">
        <f>16.2+0.8</f>
        <v>17</v>
      </c>
      <c r="I5" s="84">
        <f>12+1.7</f>
        <v>13.7</v>
      </c>
      <c r="J5" s="85">
        <f>18.7+11.2</f>
        <v>29.9</v>
      </c>
    </row>
    <row r="6" spans="1:11" x14ac:dyDescent="0.35">
      <c r="A6" s="9"/>
      <c r="B6" s="35" t="s">
        <v>13</v>
      </c>
      <c r="C6" s="43" t="s">
        <v>31</v>
      </c>
      <c r="D6" s="69" t="s">
        <v>32</v>
      </c>
      <c r="E6" s="25">
        <v>200</v>
      </c>
      <c r="F6" s="11">
        <v>16.170000000000002</v>
      </c>
      <c r="G6" s="27">
        <v>90.8</v>
      </c>
      <c r="H6" s="86">
        <v>3.8</v>
      </c>
      <c r="I6" s="86">
        <v>3.5</v>
      </c>
      <c r="J6" s="87">
        <v>11.1</v>
      </c>
    </row>
    <row r="7" spans="1:11" x14ac:dyDescent="0.35">
      <c r="A7" s="9"/>
      <c r="B7" s="8" t="s">
        <v>33</v>
      </c>
      <c r="C7" s="15" t="s">
        <v>15</v>
      </c>
      <c r="D7" s="19" t="s">
        <v>34</v>
      </c>
      <c r="E7" s="20">
        <v>75</v>
      </c>
      <c r="F7" s="26">
        <v>32.93</v>
      </c>
      <c r="G7" s="27">
        <f>420*0.75</f>
        <v>315</v>
      </c>
      <c r="H7" s="27">
        <f>0.5*0.75</f>
        <v>0.375</v>
      </c>
      <c r="I7" s="27">
        <v>5</v>
      </c>
      <c r="J7" s="28">
        <f>80*0.75</f>
        <v>60</v>
      </c>
    </row>
    <row r="8" spans="1:11" x14ac:dyDescent="0.35">
      <c r="A8" s="9"/>
      <c r="B8" s="8" t="s">
        <v>14</v>
      </c>
      <c r="C8" s="15" t="s">
        <v>15</v>
      </c>
      <c r="D8" s="19" t="s">
        <v>35</v>
      </c>
      <c r="E8" s="18">
        <v>50</v>
      </c>
      <c r="F8" s="26">
        <v>27</v>
      </c>
      <c r="G8" s="27">
        <v>120</v>
      </c>
      <c r="H8" s="27">
        <v>3</v>
      </c>
      <c r="I8" s="27">
        <v>0.3</v>
      </c>
      <c r="J8" s="28">
        <v>25</v>
      </c>
    </row>
    <row r="9" spans="1:11" x14ac:dyDescent="0.35">
      <c r="A9" s="16"/>
      <c r="B9" s="8"/>
      <c r="C9" s="15"/>
      <c r="D9" s="19"/>
      <c r="E9" s="18">
        <f>SUM(E4:E8)</f>
        <v>745</v>
      </c>
      <c r="F9" s="45">
        <f>SUM(F4:F8)</f>
        <v>247.33000000000004</v>
      </c>
      <c r="G9" s="36">
        <f>SUM(G4:G8)</f>
        <v>940.35</v>
      </c>
      <c r="H9" s="37">
        <f>SUM(H4:H8)</f>
        <v>26.065000000000001</v>
      </c>
      <c r="I9" s="37">
        <f>SUM(I4:I8)</f>
        <v>22.919999999999998</v>
      </c>
      <c r="J9" s="38">
        <f>SUM(J4:J8)</f>
        <v>143.01</v>
      </c>
    </row>
    <row r="10" spans="1:11" ht="15" thickBot="1" x14ac:dyDescent="0.4">
      <c r="A10" s="16"/>
      <c r="B10" s="16"/>
      <c r="C10" s="48"/>
      <c r="D10" s="49"/>
      <c r="E10" s="50"/>
      <c r="F10" s="51"/>
      <c r="G10" s="37"/>
      <c r="H10" s="62"/>
      <c r="I10" s="62"/>
      <c r="J10" s="63"/>
    </row>
    <row r="11" spans="1:11" x14ac:dyDescent="0.35">
      <c r="A11" s="12" t="s">
        <v>9</v>
      </c>
      <c r="B11" s="68" t="s">
        <v>25</v>
      </c>
      <c r="C11" s="88" t="s">
        <v>26</v>
      </c>
      <c r="D11" s="77" t="s">
        <v>36</v>
      </c>
      <c r="E11" s="47">
        <v>150</v>
      </c>
      <c r="F11" s="78">
        <v>44.46</v>
      </c>
      <c r="G11" s="66">
        <f>72*1.5</f>
        <v>108</v>
      </c>
      <c r="H11" s="66">
        <f>0.6*1.5</f>
        <v>0.89999999999999991</v>
      </c>
      <c r="I11" s="66">
        <f>0.6*1.5</f>
        <v>0.89999999999999991</v>
      </c>
      <c r="J11" s="67">
        <f>15.4*1.5</f>
        <v>23.1</v>
      </c>
    </row>
    <row r="12" spans="1:11" x14ac:dyDescent="0.35">
      <c r="A12" s="9"/>
      <c r="B12" s="89" t="s">
        <v>23</v>
      </c>
      <c r="C12" s="43" t="s">
        <v>26</v>
      </c>
      <c r="D12" s="69" t="s">
        <v>37</v>
      </c>
      <c r="E12" s="25">
        <v>60</v>
      </c>
      <c r="F12" s="11">
        <v>18.36</v>
      </c>
      <c r="G12" s="79">
        <f>14*0.6</f>
        <v>8.4</v>
      </c>
      <c r="H12" s="79">
        <f>0.8*0.6</f>
        <v>0.48</v>
      </c>
      <c r="I12" s="79">
        <f>0.1*0.6</f>
        <v>0.06</v>
      </c>
      <c r="J12" s="80">
        <f>2.5*0.6</f>
        <v>1.5</v>
      </c>
    </row>
    <row r="13" spans="1:11" x14ac:dyDescent="0.35">
      <c r="A13" s="9"/>
      <c r="B13" s="35" t="s">
        <v>17</v>
      </c>
      <c r="C13" s="17" t="s">
        <v>38</v>
      </c>
      <c r="D13" s="44" t="s">
        <v>39</v>
      </c>
      <c r="E13" s="25">
        <v>227</v>
      </c>
      <c r="F13" s="11">
        <v>36.96</v>
      </c>
      <c r="G13" s="33">
        <v>138.9</v>
      </c>
      <c r="H13" s="33">
        <v>5.7</v>
      </c>
      <c r="I13" s="33">
        <v>4.8</v>
      </c>
      <c r="J13" s="34">
        <v>13.2</v>
      </c>
    </row>
    <row r="14" spans="1:11" x14ac:dyDescent="0.35">
      <c r="A14" s="9"/>
      <c r="B14" s="35" t="s">
        <v>27</v>
      </c>
      <c r="C14" s="90" t="s">
        <v>40</v>
      </c>
      <c r="D14" s="91" t="s">
        <v>41</v>
      </c>
      <c r="E14" s="20">
        <v>90</v>
      </c>
      <c r="F14" s="7">
        <v>33.950000000000003</v>
      </c>
      <c r="G14" s="46">
        <v>271.2</v>
      </c>
      <c r="H14" s="46">
        <v>16.399999999999999</v>
      </c>
      <c r="I14" s="46">
        <v>16.32</v>
      </c>
      <c r="J14" s="92">
        <v>14.64</v>
      </c>
    </row>
    <row r="15" spans="1:11" x14ac:dyDescent="0.35">
      <c r="A15" s="9"/>
      <c r="B15" s="71" t="s">
        <v>24</v>
      </c>
      <c r="C15" s="17" t="s">
        <v>42</v>
      </c>
      <c r="D15" s="19" t="s">
        <v>43</v>
      </c>
      <c r="E15" s="18">
        <v>150</v>
      </c>
      <c r="F15" s="7">
        <v>11.96</v>
      </c>
      <c r="G15" s="72">
        <f>1333*0.15</f>
        <v>199.95</v>
      </c>
      <c r="H15" s="72">
        <f>24.26*0.15</f>
        <v>3.6390000000000002</v>
      </c>
      <c r="I15" s="72">
        <f>28.66*0.15</f>
        <v>4.2989999999999995</v>
      </c>
      <c r="J15" s="92">
        <f>244.46*0.15</f>
        <v>36.668999999999997</v>
      </c>
    </row>
    <row r="16" spans="1:11" x14ac:dyDescent="0.35">
      <c r="A16" s="9"/>
      <c r="B16" s="8" t="s">
        <v>13</v>
      </c>
      <c r="C16" s="90" t="s">
        <v>44</v>
      </c>
      <c r="D16" s="93" t="s">
        <v>45</v>
      </c>
      <c r="E16" s="25">
        <v>200</v>
      </c>
      <c r="F16" s="11">
        <v>11.96</v>
      </c>
      <c r="G16" s="72">
        <v>114.6</v>
      </c>
      <c r="H16" s="72">
        <v>0.1</v>
      </c>
      <c r="I16" s="72">
        <v>0.1</v>
      </c>
      <c r="J16" s="76">
        <v>27.9</v>
      </c>
    </row>
    <row r="17" spans="1:10" x14ac:dyDescent="0.35">
      <c r="A17" s="9"/>
      <c r="B17" s="8" t="s">
        <v>14</v>
      </c>
      <c r="C17" s="15" t="s">
        <v>15</v>
      </c>
      <c r="D17" s="19" t="s">
        <v>16</v>
      </c>
      <c r="E17" s="20">
        <v>30</v>
      </c>
      <c r="F17" s="26">
        <v>3</v>
      </c>
      <c r="G17" s="27">
        <v>63</v>
      </c>
      <c r="H17" s="27">
        <v>1.8</v>
      </c>
      <c r="I17" s="27">
        <v>0.3</v>
      </c>
      <c r="J17" s="28">
        <v>12.9</v>
      </c>
    </row>
    <row r="18" spans="1:10" x14ac:dyDescent="0.35">
      <c r="A18" s="9"/>
      <c r="B18" s="8" t="s">
        <v>14</v>
      </c>
      <c r="C18" s="29" t="s">
        <v>15</v>
      </c>
      <c r="D18" s="19" t="s">
        <v>22</v>
      </c>
      <c r="E18" s="42">
        <v>30</v>
      </c>
      <c r="F18" s="10">
        <v>2.99</v>
      </c>
      <c r="G18" s="30">
        <v>57</v>
      </c>
      <c r="H18" s="31">
        <v>1.8</v>
      </c>
      <c r="I18" s="31">
        <v>0.3</v>
      </c>
      <c r="J18" s="32">
        <v>11.4</v>
      </c>
    </row>
    <row r="19" spans="1:10" x14ac:dyDescent="0.35">
      <c r="A19" s="16"/>
      <c r="B19" s="64"/>
      <c r="C19" s="52"/>
      <c r="D19" s="49"/>
      <c r="E19" s="50">
        <f>SUM(E11:E18)</f>
        <v>937</v>
      </c>
      <c r="F19" s="57">
        <f>SUM(F11:F18)</f>
        <v>163.64000000000004</v>
      </c>
      <c r="G19" s="58">
        <f>SUM(G11:G18)</f>
        <v>961.05000000000007</v>
      </c>
      <c r="H19" s="59">
        <f>SUM(H11:H18)</f>
        <v>30.818999999999999</v>
      </c>
      <c r="I19" s="59">
        <f>SUM(I11:I18)</f>
        <v>27.079000000000001</v>
      </c>
      <c r="J19" s="60">
        <f>SUM(J11:J18)</f>
        <v>141.309</v>
      </c>
    </row>
    <row r="20" spans="1:10" ht="15" thickBot="1" x14ac:dyDescent="0.4">
      <c r="A20" s="21"/>
      <c r="B20" s="65"/>
      <c r="C20" s="22"/>
      <c r="D20" s="23"/>
      <c r="E20" s="24"/>
      <c r="F20" s="53"/>
      <c r="G20" s="54"/>
      <c r="H20" s="55"/>
      <c r="I20" s="55"/>
      <c r="J20" s="56"/>
    </row>
  </sheetData>
  <hyperlinks>
    <hyperlink ref="B19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2024-12-04T20:08:34Z</dcterms:modified>
</cp:coreProperties>
</file>