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10" i="3"/>
  <c r="J18" i="3" l="1"/>
  <c r="I18" i="3"/>
  <c r="G18" i="3"/>
  <c r="J14" i="3"/>
  <c r="H14" i="3"/>
  <c r="G14" i="3"/>
  <c r="F14" i="3"/>
  <c r="J13" i="3"/>
  <c r="J21" i="3" s="1"/>
  <c r="I13" i="3"/>
  <c r="I21" i="3" s="1"/>
  <c r="H13" i="3"/>
  <c r="H21" i="3" s="1"/>
  <c r="G13" i="3"/>
  <c r="G21" i="3" s="1"/>
  <c r="F13" i="3"/>
  <c r="F21" i="3" s="1"/>
  <c r="H10" i="3"/>
  <c r="J9" i="3"/>
  <c r="I9" i="3"/>
  <c r="H9" i="3"/>
  <c r="G9" i="3"/>
  <c r="J7" i="3"/>
  <c r="J10" i="3" s="1"/>
  <c r="I7" i="3"/>
  <c r="I10" i="3" s="1"/>
  <c r="G7" i="3"/>
  <c r="G10" i="3" s="1"/>
  <c r="F4" i="3"/>
  <c r="F10" i="3" s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<sst xmlns="http://schemas.openxmlformats.org/spreadsheetml/2006/main" count="59" uniqueCount="45">
  <si>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</si>
  <si>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</si>
  <si>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</si>
  <si>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</si>
  <si>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</si>
  <si>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</si>
  <si>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</si>
  <si>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</si>
  <si>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</si>
  <si>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</si>
  <si>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</si>
  <si>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</si>
  <si>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</si>
  <si>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</si>
  <si>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</si>
  <si>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</si>
  <si>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</si>
  <si>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</si>
  <si>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</si>
  <si>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</si>
  <si>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</si>
  <si>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</si>
  <si>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</si>
  <si>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Т.32 сб.1981 г.</t>
  </si>
  <si>
    <t>фрукты</t>
  </si>
  <si>
    <t>кисломол.</t>
  </si>
  <si>
    <t>№ 15 сб.2011г.</t>
  </si>
  <si>
    <t>Сыр</t>
  </si>
  <si>
    <t>гор.блюдо</t>
  </si>
  <si>
    <t>№ 182 сб.2011г.</t>
  </si>
  <si>
    <t>Каша ячневая с маслом сливочным</t>
  </si>
  <si>
    <t>№ 54-3гн-2020</t>
  </si>
  <si>
    <t>Чай с сахаром, лимоном</t>
  </si>
  <si>
    <t>Кекс "Столичный"</t>
  </si>
  <si>
    <t>Биойогурт</t>
  </si>
  <si>
    <t>Апельсин</t>
  </si>
  <si>
    <t>Зелёный горошек</t>
  </si>
  <si>
    <t>№ 88 сб.2011г.</t>
  </si>
  <si>
    <t>Борщ с фасолью,укропом, говядиной отварной</t>
  </si>
  <si>
    <t>№ 54-11м-2020</t>
  </si>
  <si>
    <t>Плов из отварной говядины</t>
  </si>
  <si>
    <t>№ 346 сб.2011г.</t>
  </si>
  <si>
    <t>Компот из свежих яблок</t>
  </si>
  <si>
    <t>Булочка с корицей</t>
  </si>
  <si>
    <t>2024-12-02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</si>
</sst>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1" xfId="0" applyFont="1" applyBorder="1"/>
    <xf numFmtId="0" fontId="4" fillId="0" borderId="1" xfId="0" applyFont="1" applyBorder="1"/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6" xfId="0" applyFont="1" applyFill="1" applyBorder="1"/>
    <xf numFmtId="0" fontId="1" fillId="0" borderId="23" xfId="0" applyFont="1" applyBorder="1"/>
    <xf numFmtId="0" fontId="1" fillId="2" borderId="20" xfId="0" applyFont="1" applyFill="1" applyBorder="1"/>
    <xf numFmtId="0" fontId="1" fillId="2" borderId="28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1" fillId="2" borderId="3" xfId="0" applyFont="1" applyFill="1" applyBorder="1"/>
    <xf numFmtId="164" fontId="4" fillId="2" borderId="27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2" borderId="29" xfId="0" applyFont="1" applyFill="1" applyBorder="1"/>
    <xf numFmtId="0" fontId="1" fillId="2" borderId="30" xfId="0" applyFont="1" applyFill="1" applyBorder="1"/>
    <xf numFmtId="0" fontId="4" fillId="0" borderId="25" xfId="0" applyFont="1" applyBorder="1"/>
    <xf numFmtId="0" fontId="4" fillId="2" borderId="25" xfId="2" applyNumberFormat="1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4" fillId="2" borderId="11" xfId="0" applyFont="1" applyFill="1" applyBorder="1"/>
    <xf numFmtId="0" fontId="4" fillId="2" borderId="2" xfId="2" applyNumberFormat="1" applyFont="1" applyFill="1" applyBorder="1" applyAlignment="1">
      <alignment horizontal="center"/>
    </xf>
    <xf numFmtId="2" fontId="4" fillId="2" borderId="1" xfId="1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/>
    <xf numFmtId="2" fontId="4" fillId="2" borderId="1" xfId="1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0" borderId="11" xfId="0" applyFont="1" applyBorder="1"/>
    <xf numFmtId="2" fontId="4" fillId="2" borderId="11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4" fillId="2" borderId="32" xfId="0" applyNumberFormat="1" applyFont="1" applyFill="1" applyBorder="1" applyAlignment="1">
      <alignment horizontal="right"/>
    </xf>
    <xf numFmtId="0" fontId="4" fillId="2" borderId="10" xfId="0" applyFont="1" applyFill="1" applyBorder="1"/>
    <xf numFmtId="2" fontId="4" fillId="2" borderId="10" xfId="1" applyNumberFormat="1" applyFont="1" applyFill="1" applyBorder="1" applyAlignment="1"/>
    <xf numFmtId="0" fontId="1" fillId="0" borderId="33" xfId="0" applyFont="1" applyBorder="1"/>
    <xf numFmtId="0" fontId="4" fillId="2" borderId="34" xfId="0" applyFont="1" applyFill="1" applyBorder="1"/>
    <xf numFmtId="0" fontId="4" fillId="2" borderId="35" xfId="2" applyNumberFormat="1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center"/>
    </xf>
    <xf numFmtId="0" fontId="1" fillId="2" borderId="11" xfId="0" applyFont="1" applyFill="1" applyBorder="1"/>
    <xf numFmtId="0" fontId="4" fillId="2" borderId="36" xfId="2" applyNumberFormat="1" applyFont="1" applyFill="1" applyBorder="1" applyAlignment="1">
      <alignment horizontal="center"/>
    </xf>
    <xf numFmtId="0" fontId="4" fillId="2" borderId="11" xfId="1" applyFont="1" applyFill="1" applyBorder="1" applyAlignment="1"/>
    <xf numFmtId="164" fontId="4" fillId="2" borderId="36" xfId="0" applyNumberFormat="1" applyFont="1" applyFill="1" applyBorder="1" applyAlignment="1"/>
    <xf numFmtId="164" fontId="4" fillId="2" borderId="11" xfId="0" applyNumberFormat="1" applyFont="1" applyFill="1" applyBorder="1" applyAlignment="1"/>
    <xf numFmtId="0" fontId="1" fillId="0" borderId="37" xfId="0" applyFont="1" applyBorder="1"/>
    <xf numFmtId="2" fontId="4" fillId="2" borderId="34" xfId="1" applyNumberFormat="1" applyFont="1" applyFill="1" applyBorder="1" applyAlignment="1"/>
    <xf numFmtId="164" fontId="4" fillId="2" borderId="35" xfId="0" applyNumberFormat="1" applyFont="1" applyFill="1" applyBorder="1" applyAlignment="1"/>
    <xf numFmtId="164" fontId="4" fillId="2" borderId="34" xfId="0" applyNumberFormat="1" applyFont="1" applyFill="1" applyBorder="1" applyAlignment="1"/>
    <xf numFmtId="164" fontId="4" fillId="2" borderId="38" xfId="0" applyNumberFormat="1" applyFont="1" applyFill="1" applyBorder="1" applyAlignment="1"/>
    <xf numFmtId="0" fontId="1" fillId="2" borderId="39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Normal="100" workbookViewId="0">
      <selection activeCell="E33" sqref="E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5" t="s">
        <v>18</v>
      </c>
      <c r="C1" s="96"/>
      <c r="D1" s="97"/>
      <c r="E1" s="1" t="s">
        <v>10</v>
      </c>
      <c r="F1" s="2"/>
      <c r="G1" s="1"/>
      <c r="H1" s="1"/>
      <c r="I1" s="1" t="s">
        <v>1</v>
      </c>
      <c r="J1" s="19" t="s">
        <v>44</v>
      </c>
      <c r="K1" s="20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19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8" t="s">
        <v>20</v>
      </c>
      <c r="B4" s="21" t="s">
        <v>25</v>
      </c>
      <c r="C4" s="29" t="s">
        <v>26</v>
      </c>
      <c r="D4" s="30" t="s">
        <v>27</v>
      </c>
      <c r="E4" s="60">
        <v>30</v>
      </c>
      <c r="F4" s="9">
        <f>3.2*6.95</f>
        <v>22.240000000000002</v>
      </c>
      <c r="G4" s="31">
        <v>107.5</v>
      </c>
      <c r="H4" s="10">
        <v>7</v>
      </c>
      <c r="I4" s="10">
        <v>8.8000000000000007</v>
      </c>
      <c r="J4" s="32">
        <v>0</v>
      </c>
    </row>
    <row r="5" spans="1:11" x14ac:dyDescent="0.25">
      <c r="A5" s="12"/>
      <c r="B5" s="62" t="s">
        <v>28</v>
      </c>
      <c r="C5" s="33" t="s">
        <v>29</v>
      </c>
      <c r="D5" s="65" t="s">
        <v>30</v>
      </c>
      <c r="E5" s="34">
        <v>210</v>
      </c>
      <c r="F5" s="9">
        <v>26.36</v>
      </c>
      <c r="G5" s="10">
        <v>295.33</v>
      </c>
      <c r="H5" s="10">
        <v>5.8</v>
      </c>
      <c r="I5" s="10">
        <v>10.66</v>
      </c>
      <c r="J5" s="32">
        <v>42.66</v>
      </c>
    </row>
    <row r="6" spans="1:11" x14ac:dyDescent="0.25">
      <c r="A6" s="12"/>
      <c r="B6" s="11" t="s">
        <v>13</v>
      </c>
      <c r="C6" s="66" t="s">
        <v>31</v>
      </c>
      <c r="D6" s="35" t="s">
        <v>32</v>
      </c>
      <c r="E6" s="34">
        <v>207</v>
      </c>
      <c r="F6" s="9">
        <v>3.6</v>
      </c>
      <c r="G6" s="67">
        <v>27.9</v>
      </c>
      <c r="H6" s="67">
        <v>0.3</v>
      </c>
      <c r="I6" s="67">
        <v>0.02</v>
      </c>
      <c r="J6" s="68">
        <v>6.7</v>
      </c>
    </row>
    <row r="7" spans="1:11" x14ac:dyDescent="0.25">
      <c r="A7" s="12"/>
      <c r="B7" s="21" t="s">
        <v>14</v>
      </c>
      <c r="C7" s="23" t="s">
        <v>15</v>
      </c>
      <c r="D7" s="30" t="s">
        <v>33</v>
      </c>
      <c r="E7" s="34">
        <v>75</v>
      </c>
      <c r="F7" s="9">
        <v>30.8</v>
      </c>
      <c r="G7" s="10">
        <f>485*0.75</f>
        <v>363.75</v>
      </c>
      <c r="H7" s="10">
        <v>4.5</v>
      </c>
      <c r="I7" s="10">
        <f>22*0.75</f>
        <v>16.5</v>
      </c>
      <c r="J7" s="32">
        <f>49*0.75</f>
        <v>36.75</v>
      </c>
    </row>
    <row r="8" spans="1:11" x14ac:dyDescent="0.25">
      <c r="A8" s="12"/>
      <c r="B8" s="11" t="s">
        <v>14</v>
      </c>
      <c r="C8" s="23" t="s">
        <v>15</v>
      </c>
      <c r="D8" s="35" t="s">
        <v>16</v>
      </c>
      <c r="E8" s="34">
        <v>30</v>
      </c>
      <c r="F8" s="25">
        <v>3</v>
      </c>
      <c r="G8" s="14">
        <v>63</v>
      </c>
      <c r="H8" s="14">
        <v>1.8</v>
      </c>
      <c r="I8" s="14">
        <v>0.3</v>
      </c>
      <c r="J8" s="15">
        <v>12.9</v>
      </c>
    </row>
    <row r="9" spans="1:11" x14ac:dyDescent="0.25">
      <c r="A9" s="12"/>
      <c r="B9" s="11" t="s">
        <v>25</v>
      </c>
      <c r="C9" s="23" t="s">
        <v>15</v>
      </c>
      <c r="D9" s="69" t="s">
        <v>34</v>
      </c>
      <c r="E9" s="47">
        <v>450</v>
      </c>
      <c r="F9" s="70">
        <v>125</v>
      </c>
      <c r="G9" s="71">
        <f>57*4.5</f>
        <v>256.5</v>
      </c>
      <c r="H9" s="71">
        <f>3.3*4.5</f>
        <v>14.85</v>
      </c>
      <c r="I9" s="71">
        <f>2.5*4.5</f>
        <v>11.25</v>
      </c>
      <c r="J9" s="72">
        <f>5.3*4.5</f>
        <v>23.849999999999998</v>
      </c>
    </row>
    <row r="10" spans="1:11" x14ac:dyDescent="0.25">
      <c r="A10" s="12"/>
      <c r="B10" s="16"/>
      <c r="C10" s="37"/>
      <c r="D10" s="73"/>
      <c r="E10" s="36">
        <f>SUM(E4:E9)</f>
        <v>1002</v>
      </c>
      <c r="F10" s="74">
        <f>SUM(F4:F9)</f>
        <v>211</v>
      </c>
      <c r="G10" s="49">
        <f>SUM(G4:G9)</f>
        <v>1113.98</v>
      </c>
      <c r="H10" s="50">
        <f>SUM(H4:H9)</f>
        <v>34.25</v>
      </c>
      <c r="I10" s="50">
        <f>SUM(I4:I9)</f>
        <v>47.53</v>
      </c>
      <c r="J10" s="51">
        <f>SUM(J4:J9)</f>
        <v>122.86</v>
      </c>
    </row>
    <row r="11" spans="1:11" ht="15.75" thickBot="1" x14ac:dyDescent="0.3">
      <c r="A11" s="24"/>
      <c r="B11" s="39"/>
      <c r="C11" s="40"/>
      <c r="D11" s="41"/>
      <c r="E11" s="42"/>
      <c r="F11" s="43"/>
      <c r="G11" s="44"/>
      <c r="H11" s="45"/>
      <c r="I11" s="45"/>
      <c r="J11" s="46"/>
    </row>
    <row r="12" spans="1:11" ht="15.75" thickBot="1" x14ac:dyDescent="0.3">
      <c r="A12" s="24"/>
      <c r="B12" s="24"/>
      <c r="C12" s="75"/>
      <c r="D12" s="76"/>
      <c r="E12" s="77"/>
      <c r="F12" s="78"/>
      <c r="G12" s="50"/>
      <c r="H12" s="79"/>
      <c r="I12" s="79"/>
      <c r="J12" s="80"/>
    </row>
    <row r="13" spans="1:11" x14ac:dyDescent="0.25">
      <c r="A13" s="18" t="s">
        <v>9</v>
      </c>
      <c r="B13" s="52" t="s">
        <v>24</v>
      </c>
      <c r="C13" s="53" t="s">
        <v>15</v>
      </c>
      <c r="D13" s="54" t="s">
        <v>35</v>
      </c>
      <c r="E13" s="55">
        <v>220</v>
      </c>
      <c r="F13" s="56">
        <f>0.22*245</f>
        <v>53.9</v>
      </c>
      <c r="G13" s="57">
        <f>43*2.2</f>
        <v>94.600000000000009</v>
      </c>
      <c r="H13" s="57">
        <f>0.9*2.2</f>
        <v>1.9800000000000002</v>
      </c>
      <c r="I13" s="57">
        <f>0.2*2.2</f>
        <v>0.44000000000000006</v>
      </c>
      <c r="J13" s="58">
        <f>8.1*2.2</f>
        <v>17.82</v>
      </c>
    </row>
    <row r="14" spans="1:11" x14ac:dyDescent="0.25">
      <c r="A14" s="12"/>
      <c r="B14" s="21" t="s">
        <v>21</v>
      </c>
      <c r="C14" s="29" t="s">
        <v>23</v>
      </c>
      <c r="D14" s="69" t="s">
        <v>36</v>
      </c>
      <c r="E14" s="47">
        <v>60</v>
      </c>
      <c r="F14" s="17">
        <f>15.4*0.6*1.91</f>
        <v>17.648399999999999</v>
      </c>
      <c r="G14" s="81">
        <f>35*0.6</f>
        <v>21</v>
      </c>
      <c r="H14" s="81">
        <f>3*0.6</f>
        <v>1.7999999999999998</v>
      </c>
      <c r="I14" s="81">
        <v>0</v>
      </c>
      <c r="J14" s="82">
        <f>6*0.6</f>
        <v>3.5999999999999996</v>
      </c>
    </row>
    <row r="15" spans="1:11" x14ac:dyDescent="0.25">
      <c r="A15" s="12"/>
      <c r="B15" s="21" t="s">
        <v>17</v>
      </c>
      <c r="C15" s="33" t="s">
        <v>37</v>
      </c>
      <c r="D15" s="69" t="s">
        <v>38</v>
      </c>
      <c r="E15" s="47">
        <v>227</v>
      </c>
      <c r="F15" s="17">
        <v>38.54</v>
      </c>
      <c r="G15" s="67">
        <v>138.6</v>
      </c>
      <c r="H15" s="67">
        <v>8.3699999999999992</v>
      </c>
      <c r="I15" s="67">
        <v>6.9</v>
      </c>
      <c r="J15" s="68">
        <v>9.6</v>
      </c>
    </row>
    <row r="16" spans="1:11" x14ac:dyDescent="0.25">
      <c r="A16" s="12"/>
      <c r="B16" s="62" t="s">
        <v>28</v>
      </c>
      <c r="C16" s="64" t="s">
        <v>39</v>
      </c>
      <c r="D16" s="35" t="s">
        <v>40</v>
      </c>
      <c r="E16" s="34">
        <v>200</v>
      </c>
      <c r="F16" s="61">
        <v>62.43</v>
      </c>
      <c r="G16" s="22">
        <v>354.4</v>
      </c>
      <c r="H16" s="22">
        <v>15.2</v>
      </c>
      <c r="I16" s="22">
        <v>15.4</v>
      </c>
      <c r="J16" s="83">
        <v>38.6</v>
      </c>
    </row>
    <row r="17" spans="1:10" x14ac:dyDescent="0.25">
      <c r="A17" s="12"/>
      <c r="B17" s="11" t="s">
        <v>13</v>
      </c>
      <c r="C17" s="66" t="s">
        <v>41</v>
      </c>
      <c r="D17" s="84" t="s">
        <v>42</v>
      </c>
      <c r="E17" s="47">
        <v>200</v>
      </c>
      <c r="F17" s="17">
        <v>11.72</v>
      </c>
      <c r="G17" s="22">
        <v>114.6</v>
      </c>
      <c r="H17" s="22">
        <v>0.1</v>
      </c>
      <c r="I17" s="22">
        <v>0.1</v>
      </c>
      <c r="J17" s="83">
        <v>27.9</v>
      </c>
    </row>
    <row r="18" spans="1:10" x14ac:dyDescent="0.25">
      <c r="A18" s="12"/>
      <c r="B18" s="11" t="s">
        <v>14</v>
      </c>
      <c r="C18" s="23" t="s">
        <v>15</v>
      </c>
      <c r="D18" s="59" t="s">
        <v>43</v>
      </c>
      <c r="E18" s="85">
        <v>140</v>
      </c>
      <c r="F18" s="86">
        <v>52</v>
      </c>
      <c r="G18" s="87">
        <f>428*1.4</f>
        <v>599.19999999999993</v>
      </c>
      <c r="H18" s="87">
        <v>1.4</v>
      </c>
      <c r="I18" s="88">
        <f>21*1.4</f>
        <v>29.4</v>
      </c>
      <c r="J18" s="88">
        <f>63.6*1.4</f>
        <v>89.039999999999992</v>
      </c>
    </row>
    <row r="19" spans="1:10" x14ac:dyDescent="0.25">
      <c r="A19" s="12"/>
      <c r="B19" s="11" t="s">
        <v>14</v>
      </c>
      <c r="C19" s="23" t="s">
        <v>15</v>
      </c>
      <c r="D19" s="35" t="s">
        <v>16</v>
      </c>
      <c r="E19" s="36">
        <v>30</v>
      </c>
      <c r="F19" s="25">
        <v>3</v>
      </c>
      <c r="G19" s="14">
        <v>63</v>
      </c>
      <c r="H19" s="14">
        <v>1.8</v>
      </c>
      <c r="I19" s="14">
        <v>0.3</v>
      </c>
      <c r="J19" s="15">
        <v>12.9</v>
      </c>
    </row>
    <row r="20" spans="1:10" x14ac:dyDescent="0.25">
      <c r="A20" s="12"/>
      <c r="B20" s="11" t="s">
        <v>14</v>
      </c>
      <c r="C20" s="48" t="s">
        <v>15</v>
      </c>
      <c r="D20" s="35" t="s">
        <v>22</v>
      </c>
      <c r="E20" s="63">
        <v>30</v>
      </c>
      <c r="F20" s="13">
        <v>2.99</v>
      </c>
      <c r="G20" s="26">
        <v>57</v>
      </c>
      <c r="H20" s="27">
        <v>1.8</v>
      </c>
      <c r="I20" s="27">
        <v>0.3</v>
      </c>
      <c r="J20" s="28">
        <v>11.4</v>
      </c>
    </row>
    <row r="21" spans="1:10" x14ac:dyDescent="0.25">
      <c r="A21" s="24"/>
      <c r="B21" s="89"/>
      <c r="C21" s="37"/>
      <c r="D21" s="76"/>
      <c r="E21" s="77">
        <f>SUM(E13:E20)</f>
        <v>1107</v>
      </c>
      <c r="F21" s="90">
        <f>SUM(F13:F20)</f>
        <v>242.22840000000002</v>
      </c>
      <c r="G21" s="91">
        <f>SUM(G13:G20)</f>
        <v>1442.3999999999999</v>
      </c>
      <c r="H21" s="92">
        <f>SUM(H13:H20)</f>
        <v>32.449999999999996</v>
      </c>
      <c r="I21" s="92">
        <f>SUM(I13:I20)</f>
        <v>52.839999999999996</v>
      </c>
      <c r="J21" s="93">
        <f>SUM(J13:J20)</f>
        <v>210.86</v>
      </c>
    </row>
    <row r="22" spans="1:10" ht="15.75" thickBot="1" x14ac:dyDescent="0.3">
      <c r="A22" s="38"/>
      <c r="B22" s="94"/>
      <c r="C22" s="40"/>
      <c r="D22" s="41"/>
      <c r="E22" s="42"/>
      <c r="F22" s="43"/>
      <c r="G22" s="44"/>
      <c r="H22" s="45"/>
      <c r="I22" s="45"/>
      <c r="J22" s="46"/>
    </row>
  </sheetData>
  <mergeCells count="1">
    <mergeCell ref="B1:D1"/>
  </mergeCells>
  <hyperlinks>
    <hyperlink ref="B21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2024-11-29T05:17:48Z</dcterms:modified>
</cp:coreProperties>
</file>