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H21" i="3"/>
  <c r="G21" i="3"/>
  <c r="J17" i="3"/>
  <c r="I17" i="3"/>
  <c r="H17" i="3"/>
  <c r="G17" i="3"/>
  <c r="J13" i="3"/>
  <c r="J22" i="3" s="1"/>
  <c r="I13" i="3"/>
  <c r="I22" i="3" s="1"/>
  <c r="H13" i="3"/>
  <c r="H22" i="3" s="1"/>
  <c r="G13" i="3"/>
  <c r="G22" i="3" s="1"/>
  <c r="G11" i="3"/>
  <c r="F11" i="3"/>
  <c r="J8" i="3"/>
  <c r="I8" i="3"/>
  <c r="H8" i="3"/>
  <c r="G8" i="3"/>
  <c r="J4" i="3"/>
  <c r="J11" i="3" s="1"/>
  <c r="I4" i="3"/>
  <c r="I11" i="3" s="1"/>
  <c r="H4" i="3"/>
  <c r="H11" i="3" s="1"/>
  <c r="G4" i="3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<sst xmlns="http://schemas.openxmlformats.org/spreadsheetml/2006/main" count="65" uniqueCount="49">
  <si>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</si>
  <si>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</si>
  <si>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</si>
  <si>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</si>
  <si>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</si>
  <si>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</si>
  <si>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</si>
  <si>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</si>
  <si>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</si>
  <si>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</si>
  <si>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</si>
  <si>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</si>
  <si>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</si>
  <si>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</si>
  <si>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</si>
  <si>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</si>
  <si>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</si>
  <si>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</si>
  <si>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</si>
  <si>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</si>
  <si>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</si>
  <si>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</si>
  <si>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</si>
  <si>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</si>
  <si>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</si>
  <si>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фрукты</t>
  </si>
  <si>
    <t>Молоко "Умница"</t>
  </si>
  <si>
    <t>Гранат</t>
  </si>
  <si>
    <t>№ 209 сб.2011г.</t>
  </si>
  <si>
    <t>Яйцо варёное</t>
  </si>
  <si>
    <t>Т.32 сб.1981 г.</t>
  </si>
  <si>
    <t>Огурец  консервированный</t>
  </si>
  <si>
    <t>№ 658 сб.2011г.</t>
  </si>
  <si>
    <t>Биточки из говядины</t>
  </si>
  <si>
    <t>№ 302 сб.2011г.</t>
  </si>
  <si>
    <t>Каша гречневая</t>
  </si>
  <si>
    <t>№ 54-4гн-2020</t>
  </si>
  <si>
    <t>Чай с мёдом, лимоном</t>
  </si>
  <si>
    <t>Кукуруза консервированная</t>
  </si>
  <si>
    <t>№ 272 сб.2011г</t>
  </si>
  <si>
    <t>Суп-пюре из бобовых с укропом, птицей отварной</t>
  </si>
  <si>
    <t>2 блюдо</t>
  </si>
  <si>
    <t>Т.18 сб. 1981 г</t>
  </si>
  <si>
    <t>Сосиска отварная</t>
  </si>
  <si>
    <t>№ 309 сб.2011г.</t>
  </si>
  <si>
    <t>Макаронные изделия отварные</t>
  </si>
  <si>
    <t>КО</t>
  </si>
  <si>
    <t>Напиток мандариновый</t>
  </si>
  <si>
    <t>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</si>
</sst>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0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0" borderId="19" xfId="0" applyFont="1" applyBorder="1"/>
    <xf numFmtId="0" fontId="1" fillId="2" borderId="21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164" fontId="4" fillId="2" borderId="23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22" xfId="0" applyFont="1" applyBorder="1"/>
    <xf numFmtId="0" fontId="4" fillId="2" borderId="11" xfId="0" applyFont="1" applyFill="1" applyBorder="1"/>
    <xf numFmtId="2" fontId="4" fillId="2" borderId="10" xfId="1" applyNumberFormat="1" applyFont="1" applyFill="1" applyBorder="1" applyAlignment="1"/>
    <xf numFmtId="164" fontId="4" fillId="0" borderId="1" xfId="0" applyNumberFormat="1" applyFont="1" applyFill="1" applyBorder="1" applyAlignment="1">
      <alignment horizontal="right" vertical="center"/>
    </xf>
    <xf numFmtId="0" fontId="4" fillId="2" borderId="25" xfId="2" applyNumberFormat="1" applyFont="1" applyFill="1" applyBorder="1" applyAlignment="1">
      <alignment horizontal="center"/>
    </xf>
    <xf numFmtId="0" fontId="1" fillId="0" borderId="27" xfId="0" applyFont="1" applyBorder="1"/>
    <xf numFmtId="0" fontId="4" fillId="2" borderId="28" xfId="0" applyFont="1" applyFill="1" applyBorder="1"/>
    <xf numFmtId="0" fontId="4" fillId="2" borderId="29" xfId="2" applyNumberFormat="1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right"/>
    </xf>
    <xf numFmtId="0" fontId="1" fillId="2" borderId="30" xfId="0" applyFont="1" applyFill="1" applyBorder="1"/>
    <xf numFmtId="2" fontId="4" fillId="2" borderId="5" xfId="1" applyNumberFormat="1" applyFont="1" applyFill="1" applyBorder="1" applyAlignment="1"/>
    <xf numFmtId="2" fontId="4" fillId="2" borderId="18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28" xfId="1" applyNumberFormat="1" applyFont="1" applyFill="1" applyBorder="1" applyAlignment="1"/>
    <xf numFmtId="164" fontId="4" fillId="2" borderId="29" xfId="0" applyNumberFormat="1" applyFont="1" applyFill="1" applyBorder="1" applyAlignment="1"/>
    <xf numFmtId="164" fontId="4" fillId="2" borderId="28" xfId="0" applyNumberFormat="1" applyFont="1" applyFill="1" applyBorder="1" applyAlignment="1"/>
    <xf numFmtId="164" fontId="4" fillId="2" borderId="32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 vertical="center"/>
    </xf>
    <xf numFmtId="0" fontId="1" fillId="2" borderId="22" xfId="0" applyFont="1" applyFill="1" applyBorder="1"/>
    <xf numFmtId="0" fontId="1" fillId="2" borderId="33" xfId="0" applyFont="1" applyFill="1" applyBorder="1"/>
    <xf numFmtId="164" fontId="4" fillId="2" borderId="10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1" fillId="0" borderId="35" xfId="0" applyFont="1" applyBorder="1"/>
    <xf numFmtId="0" fontId="1" fillId="2" borderId="36" xfId="0" applyFont="1" applyFill="1" applyBorder="1"/>
    <xf numFmtId="0" fontId="1" fillId="2" borderId="37" xfId="0" applyFont="1" applyFill="1" applyBorder="1"/>
    <xf numFmtId="2" fontId="4" fillId="2" borderId="25" xfId="1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horizontal="right"/>
    </xf>
    <xf numFmtId="0" fontId="1" fillId="2" borderId="38" xfId="0" applyFont="1" applyFill="1" applyBorder="1"/>
    <xf numFmtId="0" fontId="4" fillId="0" borderId="11" xfId="0" applyFont="1" applyBorder="1"/>
    <xf numFmtId="2" fontId="1" fillId="2" borderId="3" xfId="0" applyNumberFormat="1" applyFont="1" applyFill="1" applyBorder="1" applyAlignment="1">
      <alignment horizontal="left"/>
    </xf>
    <xf numFmtId="2" fontId="4" fillId="2" borderId="11" xfId="0" applyNumberFormat="1" applyFont="1" applyFill="1" applyBorder="1" applyAlignment="1">
      <alignment horizontal="right"/>
    </xf>
    <xf numFmtId="164" fontId="6" fillId="0" borderId="11" xfId="0" applyNumberFormat="1" applyFont="1" applyFill="1" applyBorder="1" applyAlignment="1">
      <alignment horizontal="right"/>
    </xf>
    <xf numFmtId="164" fontId="6" fillId="0" borderId="31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0" fontId="1" fillId="0" borderId="16" xfId="0" applyFont="1" applyBorder="1"/>
    <xf numFmtId="0" fontId="4" fillId="0" borderId="1" xfId="0" applyFont="1" applyBorder="1"/>
    <xf numFmtId="0" fontId="1" fillId="0" borderId="34" xfId="0" applyFont="1" applyBorder="1"/>
    <xf numFmtId="164" fontId="1" fillId="0" borderId="11" xfId="0" applyNumberFormat="1" applyFont="1" applyFill="1" applyBorder="1" applyAlignment="1">
      <alignment horizontal="right"/>
    </xf>
    <xf numFmtId="164" fontId="1" fillId="0" borderId="3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/>
    </xf>
    <xf numFmtId="0" fontId="1" fillId="0" borderId="0" xfId="0" applyFo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B15" sqref="B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41" t="s">
        <v>19</v>
      </c>
      <c r="C1" s="42"/>
      <c r="D1" s="43"/>
      <c r="E1" s="1" t="s">
        <v>10</v>
      </c>
      <c r="F1" s="2"/>
      <c r="G1" s="1"/>
      <c r="H1" s="1"/>
      <c r="I1" s="1" t="s">
        <v>1</v>
      </c>
      <c r="J1" s="15" t="s">
        <v>48</v>
      </c>
      <c r="K1" s="1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4" t="s">
        <v>21</v>
      </c>
      <c r="B4" s="74" t="s">
        <v>25</v>
      </c>
      <c r="C4" s="65" t="s">
        <v>15</v>
      </c>
      <c r="D4" s="70" t="s">
        <v>27</v>
      </c>
      <c r="E4" s="49">
        <v>369</v>
      </c>
      <c r="F4" s="71">
        <v>184.5</v>
      </c>
      <c r="G4" s="72">
        <f>72*3.69</f>
        <v>265.68</v>
      </c>
      <c r="H4" s="72">
        <f>0.7*3.69</f>
        <v>2.5829999999999997</v>
      </c>
      <c r="I4" s="72">
        <f>0.6*3.69</f>
        <v>2.214</v>
      </c>
      <c r="J4" s="73">
        <f>14.5*3.69</f>
        <v>53.505000000000003</v>
      </c>
    </row>
    <row r="5" spans="1:11" ht="15.5" x14ac:dyDescent="0.35">
      <c r="A5" s="11"/>
      <c r="B5" s="37" t="s">
        <v>23</v>
      </c>
      <c r="C5" s="45" t="s">
        <v>28</v>
      </c>
      <c r="D5" s="75" t="s">
        <v>29</v>
      </c>
      <c r="E5" s="27">
        <v>60</v>
      </c>
      <c r="F5" s="77">
        <v>18.13</v>
      </c>
      <c r="G5" s="78">
        <v>56.6</v>
      </c>
      <c r="H5" s="78">
        <v>4.8</v>
      </c>
      <c r="I5" s="78">
        <v>4</v>
      </c>
      <c r="J5" s="79">
        <v>0.3</v>
      </c>
    </row>
    <row r="6" spans="1:11" x14ac:dyDescent="0.35">
      <c r="A6" s="11"/>
      <c r="B6" s="37" t="s">
        <v>23</v>
      </c>
      <c r="C6" s="45" t="s">
        <v>30</v>
      </c>
      <c r="D6" s="46" t="s">
        <v>31</v>
      </c>
      <c r="E6" s="80">
        <v>60</v>
      </c>
      <c r="F6" s="9">
        <v>17.47</v>
      </c>
      <c r="G6" s="81">
        <v>7.2</v>
      </c>
      <c r="H6" s="35">
        <v>0</v>
      </c>
      <c r="I6" s="35">
        <v>0</v>
      </c>
      <c r="J6" s="36">
        <v>1.8</v>
      </c>
    </row>
    <row r="7" spans="1:11" x14ac:dyDescent="0.35">
      <c r="A7" s="11"/>
      <c r="B7" s="37" t="s">
        <v>18</v>
      </c>
      <c r="C7" s="64" t="s">
        <v>32</v>
      </c>
      <c r="D7" s="46" t="s">
        <v>33</v>
      </c>
      <c r="E7" s="20">
        <v>90</v>
      </c>
      <c r="F7" s="9">
        <v>49.88</v>
      </c>
      <c r="G7" s="48">
        <v>271.2</v>
      </c>
      <c r="H7" s="48">
        <v>16.399999999999999</v>
      </c>
      <c r="I7" s="48">
        <v>16.32</v>
      </c>
      <c r="J7" s="48">
        <v>14.64</v>
      </c>
    </row>
    <row r="8" spans="1:11" x14ac:dyDescent="0.35">
      <c r="A8" s="11"/>
      <c r="B8" s="82" t="s">
        <v>24</v>
      </c>
      <c r="C8" s="19" t="s">
        <v>34</v>
      </c>
      <c r="D8" s="83" t="s">
        <v>35</v>
      </c>
      <c r="E8" s="80">
        <v>150</v>
      </c>
      <c r="F8" s="9">
        <v>10.89</v>
      </c>
      <c r="G8" s="35">
        <f>1625*0.15</f>
        <v>243.75</v>
      </c>
      <c r="H8" s="35">
        <f>57.32*0.15</f>
        <v>8.597999999999999</v>
      </c>
      <c r="I8" s="35">
        <f>40.62*0.15</f>
        <v>6.0929999999999991</v>
      </c>
      <c r="J8" s="36">
        <f>257.61*0.15</f>
        <v>38.641500000000001</v>
      </c>
    </row>
    <row r="9" spans="1:11" x14ac:dyDescent="0.35">
      <c r="A9" s="11"/>
      <c r="B9" s="10" t="s">
        <v>13</v>
      </c>
      <c r="C9" s="76" t="s">
        <v>36</v>
      </c>
      <c r="D9" s="21" t="s">
        <v>37</v>
      </c>
      <c r="E9" s="20">
        <v>207</v>
      </c>
      <c r="F9" s="9">
        <v>8.11</v>
      </c>
      <c r="G9" s="35">
        <v>37.9</v>
      </c>
      <c r="H9" s="35">
        <v>0.4</v>
      </c>
      <c r="I9" s="35">
        <v>0</v>
      </c>
      <c r="J9" s="36">
        <v>9.1</v>
      </c>
    </row>
    <row r="10" spans="1:11" x14ac:dyDescent="0.35">
      <c r="A10" s="11"/>
      <c r="B10" s="10" t="s">
        <v>14</v>
      </c>
      <c r="C10" s="17" t="s">
        <v>15</v>
      </c>
      <c r="D10" s="21" t="s">
        <v>16</v>
      </c>
      <c r="E10" s="22">
        <v>30</v>
      </c>
      <c r="F10" s="28">
        <v>3</v>
      </c>
      <c r="G10" s="29">
        <v>63</v>
      </c>
      <c r="H10" s="29">
        <v>1.8</v>
      </c>
      <c r="I10" s="29">
        <v>0.3</v>
      </c>
      <c r="J10" s="30">
        <v>12.9</v>
      </c>
    </row>
    <row r="11" spans="1:11" x14ac:dyDescent="0.35">
      <c r="A11" s="18"/>
      <c r="B11" s="10"/>
      <c r="C11" s="17"/>
      <c r="D11" s="21"/>
      <c r="E11" s="20"/>
      <c r="F11" s="47">
        <f>SUM(F4:F10)</f>
        <v>291.98</v>
      </c>
      <c r="G11" s="38">
        <f>SUM(G4:G10)</f>
        <v>945.33</v>
      </c>
      <c r="H11" s="39">
        <f>SUM(H4:H10)</f>
        <v>34.580999999999996</v>
      </c>
      <c r="I11" s="39">
        <f>SUM(I4:I10)</f>
        <v>28.927</v>
      </c>
      <c r="J11" s="40">
        <f>SUM(J4:J10)</f>
        <v>130.88650000000001</v>
      </c>
    </row>
    <row r="12" spans="1:11" ht="15" thickBot="1" x14ac:dyDescent="0.4">
      <c r="A12" s="18"/>
      <c r="B12" s="18"/>
      <c r="C12" s="50"/>
      <c r="D12" s="51"/>
      <c r="E12" s="52"/>
      <c r="F12" s="53"/>
      <c r="G12" s="39"/>
      <c r="H12" s="66"/>
      <c r="I12" s="66"/>
      <c r="J12" s="67"/>
    </row>
    <row r="13" spans="1:11" x14ac:dyDescent="0.35">
      <c r="A13" s="14" t="s">
        <v>9</v>
      </c>
      <c r="B13" s="74" t="s">
        <v>25</v>
      </c>
      <c r="C13" s="65" t="s">
        <v>15</v>
      </c>
      <c r="D13" s="70" t="s">
        <v>27</v>
      </c>
      <c r="E13" s="49">
        <v>369</v>
      </c>
      <c r="F13" s="71">
        <v>184.5</v>
      </c>
      <c r="G13" s="72">
        <f>72*3.69</f>
        <v>265.68</v>
      </c>
      <c r="H13" s="72">
        <f>0.7*3.69</f>
        <v>2.5829999999999997</v>
      </c>
      <c r="I13" s="72">
        <f>0.6*3.69</f>
        <v>2.214</v>
      </c>
      <c r="J13" s="73">
        <f>14.5*3.69</f>
        <v>53.505000000000003</v>
      </c>
    </row>
    <row r="14" spans="1:11" x14ac:dyDescent="0.35">
      <c r="A14" s="11"/>
      <c r="B14" s="84" t="s">
        <v>23</v>
      </c>
      <c r="C14" s="45" t="s">
        <v>30</v>
      </c>
      <c r="D14" s="75" t="s">
        <v>38</v>
      </c>
      <c r="E14" s="27">
        <v>60</v>
      </c>
      <c r="F14" s="13">
        <v>19.84</v>
      </c>
      <c r="G14" s="85">
        <v>30</v>
      </c>
      <c r="H14" s="85">
        <v>1.2</v>
      </c>
      <c r="I14" s="85">
        <v>0</v>
      </c>
      <c r="J14" s="86">
        <v>6.6</v>
      </c>
    </row>
    <row r="15" spans="1:11" x14ac:dyDescent="0.35">
      <c r="A15" s="11"/>
      <c r="B15" s="37" t="s">
        <v>17</v>
      </c>
      <c r="C15" s="19" t="s">
        <v>39</v>
      </c>
      <c r="D15" s="46" t="s">
        <v>40</v>
      </c>
      <c r="E15" s="27">
        <v>227</v>
      </c>
      <c r="F15" s="13">
        <v>22.03</v>
      </c>
      <c r="G15" s="35">
        <v>138.9</v>
      </c>
      <c r="H15" s="35">
        <v>5.7</v>
      </c>
      <c r="I15" s="35">
        <v>4.8</v>
      </c>
      <c r="J15" s="36">
        <v>13.2</v>
      </c>
    </row>
    <row r="16" spans="1:11" x14ac:dyDescent="0.35">
      <c r="A16" s="11"/>
      <c r="B16" s="37" t="s">
        <v>41</v>
      </c>
      <c r="C16" s="45" t="s">
        <v>42</v>
      </c>
      <c r="D16" s="75" t="s">
        <v>43</v>
      </c>
      <c r="E16" s="27">
        <v>100</v>
      </c>
      <c r="F16" s="13">
        <v>61.8</v>
      </c>
      <c r="G16" s="81">
        <v>296</v>
      </c>
      <c r="H16" s="35">
        <v>11</v>
      </c>
      <c r="I16" s="35">
        <v>28</v>
      </c>
      <c r="J16" s="36">
        <v>0</v>
      </c>
    </row>
    <row r="17" spans="1:10" x14ac:dyDescent="0.35">
      <c r="A17" s="11"/>
      <c r="B17" s="82" t="s">
        <v>24</v>
      </c>
      <c r="C17" s="19" t="s">
        <v>44</v>
      </c>
      <c r="D17" s="21" t="s">
        <v>45</v>
      </c>
      <c r="E17" s="20">
        <v>150</v>
      </c>
      <c r="F17" s="9">
        <v>11.96</v>
      </c>
      <c r="G17" s="87">
        <f>1333*0.15</f>
        <v>199.95</v>
      </c>
      <c r="H17" s="87">
        <f>24.26*0.15</f>
        <v>3.6390000000000002</v>
      </c>
      <c r="I17" s="87">
        <f>28.66*0.15</f>
        <v>4.2989999999999995</v>
      </c>
      <c r="J17" s="63">
        <f>244.46*0.15</f>
        <v>36.668999999999997</v>
      </c>
    </row>
    <row r="18" spans="1:10" x14ac:dyDescent="0.35">
      <c r="A18" s="11"/>
      <c r="B18" s="10" t="s">
        <v>13</v>
      </c>
      <c r="C18" s="88" t="s">
        <v>46</v>
      </c>
      <c r="D18" s="21" t="s">
        <v>47</v>
      </c>
      <c r="E18" s="22">
        <v>200</v>
      </c>
      <c r="F18" s="9">
        <v>7.39</v>
      </c>
      <c r="G18" s="35">
        <v>106.4</v>
      </c>
      <c r="H18" s="35">
        <v>0.7</v>
      </c>
      <c r="I18" s="35">
        <v>0.1</v>
      </c>
      <c r="J18" s="36">
        <v>25.6</v>
      </c>
    </row>
    <row r="19" spans="1:10" x14ac:dyDescent="0.35">
      <c r="A19" s="11"/>
      <c r="B19" s="10" t="s">
        <v>14</v>
      </c>
      <c r="C19" s="17" t="s">
        <v>15</v>
      </c>
      <c r="D19" s="21" t="s">
        <v>16</v>
      </c>
      <c r="E19" s="22">
        <v>30</v>
      </c>
      <c r="F19" s="28">
        <v>3</v>
      </c>
      <c r="G19" s="29">
        <v>63</v>
      </c>
      <c r="H19" s="29">
        <v>1.8</v>
      </c>
      <c r="I19" s="29">
        <v>0.3</v>
      </c>
      <c r="J19" s="30">
        <v>12.9</v>
      </c>
    </row>
    <row r="20" spans="1:10" x14ac:dyDescent="0.35">
      <c r="A20" s="11"/>
      <c r="B20" s="10" t="s">
        <v>14</v>
      </c>
      <c r="C20" s="31" t="s">
        <v>15</v>
      </c>
      <c r="D20" s="21" t="s">
        <v>22</v>
      </c>
      <c r="E20" s="44">
        <v>30</v>
      </c>
      <c r="F20" s="12">
        <v>2.99</v>
      </c>
      <c r="G20" s="32">
        <v>57</v>
      </c>
      <c r="H20" s="33">
        <v>1.8</v>
      </c>
      <c r="I20" s="33">
        <v>0.3</v>
      </c>
      <c r="J20" s="34">
        <v>11.4</v>
      </c>
    </row>
    <row r="21" spans="1:10" x14ac:dyDescent="0.35">
      <c r="A21" s="11"/>
      <c r="B21" s="10" t="s">
        <v>13</v>
      </c>
      <c r="C21" s="17" t="s">
        <v>15</v>
      </c>
      <c r="D21" s="21" t="s">
        <v>26</v>
      </c>
      <c r="E21" s="20">
        <v>200</v>
      </c>
      <c r="F21" s="28">
        <v>49</v>
      </c>
      <c r="G21" s="32">
        <f>69*2</f>
        <v>138</v>
      </c>
      <c r="H21" s="29">
        <f>2.8*2</f>
        <v>5.6</v>
      </c>
      <c r="I21" s="29">
        <v>6.4</v>
      </c>
      <c r="J21" s="30">
        <f>4.7*2</f>
        <v>9.4</v>
      </c>
    </row>
    <row r="22" spans="1:10" x14ac:dyDescent="0.35">
      <c r="A22" s="18"/>
      <c r="B22" s="68"/>
      <c r="C22" s="54"/>
      <c r="D22" s="51"/>
      <c r="E22" s="52"/>
      <c r="F22" s="59">
        <f>SUM(F13:F21)</f>
        <v>362.51</v>
      </c>
      <c r="G22" s="60">
        <f>SUM(G13:G21)</f>
        <v>1294.93</v>
      </c>
      <c r="H22" s="61">
        <f>SUM(H13:H21)</f>
        <v>34.021999999999998</v>
      </c>
      <c r="I22" s="61">
        <f>SUM(I13:I21)</f>
        <v>46.41299999999999</v>
      </c>
      <c r="J22" s="62">
        <f>SUM(J13:J21)</f>
        <v>169.27400000000003</v>
      </c>
    </row>
    <row r="23" spans="1:10" ht="15" thickBot="1" x14ac:dyDescent="0.4">
      <c r="A23" s="23"/>
      <c r="B23" s="69"/>
      <c r="C23" s="24"/>
      <c r="D23" s="25"/>
      <c r="E23" s="26"/>
      <c r="F23" s="55"/>
      <c r="G23" s="56"/>
      <c r="H23" s="57"/>
      <c r="I23" s="57"/>
      <c r="J23" s="58"/>
    </row>
  </sheetData>
  <hyperlinks>
    <hyperlink ref="B22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2024-11-28T20:17:03Z</dcterms:modified>
</cp:coreProperties>
</file>