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showHorizontalScroll="0" showVerticalScroll="0" showSheetTabs="0" xWindow="0" yWindow="0" windowWidth="19155" windowHeight="7035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 l="1"/>
  <c r="E21" i="3"/>
  <c r="J20" i="3"/>
  <c r="I20" i="3"/>
  <c r="H20" i="3"/>
  <c r="G20" i="3"/>
  <c r="J16" i="3"/>
  <c r="I16" i="3"/>
  <c r="H16" i="3"/>
  <c r="H21" i="3" s="1"/>
  <c r="G16" i="3"/>
  <c r="G21" i="3" s="1"/>
  <c r="J12" i="3"/>
  <c r="J21" i="3" s="1"/>
  <c r="I12" i="3"/>
  <c r="I21" i="3" s="1"/>
  <c r="H12" i="3"/>
  <c r="G12" i="3"/>
  <c r="F12" i="3"/>
  <c r="H10" i="3"/>
  <c r="G10" i="3"/>
  <c r="F10" i="3"/>
  <c r="E10" i="3"/>
  <c r="J9" i="3"/>
  <c r="I9" i="3"/>
  <c r="H9" i="3"/>
  <c r="G9" i="3"/>
  <c r="J6" i="3"/>
  <c r="J4" i="3"/>
  <c r="J10" i="3" s="1"/>
  <c r="I4" i="3"/>
  <c r="I10" i="3" s="1"/>
  <c r="H4" i="3"/>
  <c r="G4" i="3"/>
  <c r="F4" i="3"/>
</calcChain>
</file>

<file path=xl/sharedStrings.xml><?xml version="1.0" encoding="utf-8"?>
<sst xmlns="http://schemas.openxmlformats.org/spreadsheetml/2006/main" count="62" uniqueCount="46">
  <si>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</si>
  <si>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</si>
  <si>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</si>
  <si>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</si>
  <si>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</si>
  <si>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</si>
  <si>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</si>
  <si>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</si>
  <si>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</si>
  <si>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</si>
  <si>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</si>
  <si>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</si>
  <si>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</si>
  <si>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</si>
  <si>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</si>
  <si>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</si>
  <si>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</si>
  <si>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</si>
  <si>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МАОУ "Гимназия № 13"</t>
  </si>
  <si>
    <t>Приём пищи</t>
  </si>
  <si>
    <t>Завтрак</t>
  </si>
  <si>
    <t>закуска</t>
  </si>
  <si>
    <t>Хлеб  ржано-пшеничный</t>
  </si>
  <si>
    <t>Т.32 сб.1981 г.</t>
  </si>
  <si>
    <t>фрукты</t>
  </si>
  <si>
    <t>кисломол.</t>
  </si>
  <si>
    <t>гор.блюдо</t>
  </si>
  <si>
    <t>№ 54-3гн-2020</t>
  </si>
  <si>
    <t>Чай с сахаром, лимоном</t>
  </si>
  <si>
    <t>Биойогурт</t>
  </si>
  <si>
    <t>Киви</t>
  </si>
  <si>
    <t>Салат из свежих огурцов</t>
  </si>
  <si>
    <t>№ 210 сб.2011г.</t>
  </si>
  <si>
    <t>Омлет натуральный</t>
  </si>
  <si>
    <t>Огурец  консервированный</t>
  </si>
  <si>
    <t>№ 101 сб.2011г.</t>
  </si>
  <si>
    <t>Суп картоф.с пшеном,укропом,сайрой консервированной</t>
  </si>
  <si>
    <t>2 блюдо</t>
  </si>
  <si>
    <t>№ 658 сб.2011г.</t>
  </si>
  <si>
    <t>Биточки из говядины</t>
  </si>
  <si>
    <t>гарнир</t>
  </si>
  <si>
    <t>№ 309 сб.2011г.</t>
  </si>
  <si>
    <t>Макаронные изделия отварные</t>
  </si>
  <si>
    <t>КО</t>
  </si>
  <si>
    <t>Напиток мандариновый</t>
  </si>
  <si>
    <t>2024-11-22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</si>
</sst>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3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2" fontId="4" fillId="2" borderId="11" xfId="1" applyNumberFormat="1" applyFont="1" applyFill="1" applyBorder="1" applyAlignment="1"/>
    <xf numFmtId="0" fontId="5" fillId="0" borderId="23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0" borderId="15" xfId="0" applyFont="1" applyBorder="1"/>
    <xf numFmtId="164" fontId="4" fillId="2" borderId="1" xfId="0" applyNumberFormat="1" applyFont="1" applyFill="1" applyBorder="1" applyAlignment="1">
      <alignment horizontal="right" vertical="center"/>
    </xf>
    <xf numFmtId="0" fontId="1" fillId="2" borderId="7" xfId="0" applyFont="1" applyFill="1" applyBorder="1"/>
    <xf numFmtId="0" fontId="1" fillId="0" borderId="17" xfId="0" applyFont="1" applyBorder="1"/>
    <xf numFmtId="0" fontId="4" fillId="2" borderId="1" xfId="1" applyFont="1" applyFill="1" applyBorder="1" applyAlignment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1" fillId="0" borderId="20" xfId="0" applyFont="1" applyBorder="1"/>
    <xf numFmtId="0" fontId="4" fillId="0" borderId="1" xfId="0" applyFont="1" applyBorder="1"/>
    <xf numFmtId="164" fontId="4" fillId="0" borderId="1" xfId="0" applyNumberFormat="1" applyFont="1" applyFill="1" applyBorder="1" applyAlignment="1"/>
    <xf numFmtId="164" fontId="4" fillId="0" borderId="4" xfId="0" applyNumberFormat="1" applyFont="1" applyFill="1" applyBorder="1" applyAlignment="1">
      <alignment horizontal="right"/>
    </xf>
    <xf numFmtId="0" fontId="1" fillId="0" borderId="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0" xfId="2" applyNumberFormat="1" applyFont="1" applyFill="1" applyBorder="1" applyAlignment="1">
      <alignment horizontal="center"/>
    </xf>
    <xf numFmtId="0" fontId="1" fillId="2" borderId="25" xfId="0" applyFont="1" applyFill="1" applyBorder="1"/>
    <xf numFmtId="0" fontId="1" fillId="0" borderId="22" xfId="0" applyFont="1" applyBorder="1"/>
    <xf numFmtId="0" fontId="1" fillId="2" borderId="19" xfId="0" applyFont="1" applyFill="1" applyBorder="1"/>
    <xf numFmtId="0" fontId="1" fillId="2" borderId="27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2" fontId="4" fillId="2" borderId="5" xfId="1" applyNumberFormat="1" applyFont="1" applyFill="1" applyBorder="1" applyAlignment="1"/>
    <xf numFmtId="2" fontId="4" fillId="2" borderId="21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0" fontId="4" fillId="2" borderId="11" xfId="2" applyNumberFormat="1" applyFont="1" applyFill="1" applyBorder="1" applyAlignment="1">
      <alignment horizontal="center"/>
    </xf>
    <xf numFmtId="0" fontId="1" fillId="2" borderId="3" xfId="0" applyFont="1" applyFill="1" applyBorder="1"/>
    <xf numFmtId="164" fontId="4" fillId="2" borderId="26" xfId="0" applyNumberFormat="1" applyFont="1" applyFill="1" applyBorder="1" applyAlignment="1"/>
    <xf numFmtId="164" fontId="4" fillId="2" borderId="10" xfId="0" applyNumberFormat="1" applyFont="1" applyFill="1" applyBorder="1" applyAlignment="1"/>
    <xf numFmtId="164" fontId="4" fillId="2" borderId="18" xfId="0" applyNumberFormat="1" applyFont="1" applyFill="1" applyBorder="1" applyAlignment="1"/>
    <xf numFmtId="0" fontId="1" fillId="2" borderId="28" xfId="0" applyFont="1" applyFill="1" applyBorder="1"/>
    <xf numFmtId="0" fontId="1" fillId="2" borderId="29" xfId="0" applyFont="1" applyFill="1" applyBorder="1"/>
    <xf numFmtId="0" fontId="4" fillId="0" borderId="24" xfId="0" applyFont="1" applyBorder="1"/>
    <xf numFmtId="0" fontId="4" fillId="2" borderId="24" xfId="2" applyNumberFormat="1" applyFont="1" applyFill="1" applyBorder="1" applyAlignment="1">
      <alignment horizontal="center"/>
    </xf>
    <xf numFmtId="2" fontId="4" fillId="2" borderId="24" xfId="0" applyNumberFormat="1" applyFont="1" applyFill="1" applyBorder="1" applyAlignment="1">
      <alignment horizontal="right"/>
    </xf>
    <xf numFmtId="164" fontId="4" fillId="2" borderId="24" xfId="0" applyNumberFormat="1" applyFont="1" applyFill="1" applyBorder="1" applyAlignment="1"/>
    <xf numFmtId="164" fontId="4" fillId="2" borderId="30" xfId="0" applyNumberFormat="1" applyFont="1" applyFill="1" applyBorder="1" applyAlignment="1"/>
    <xf numFmtId="0" fontId="4" fillId="2" borderId="11" xfId="0" applyFont="1" applyFill="1" applyBorder="1"/>
    <xf numFmtId="0" fontId="4" fillId="2" borderId="2" xfId="2" applyNumberFormat="1" applyFont="1" applyFill="1" applyBorder="1" applyAlignment="1">
      <alignment horizontal="center"/>
    </xf>
    <xf numFmtId="0" fontId="1" fillId="2" borderId="15" xfId="0" applyFont="1" applyFill="1" applyBorder="1"/>
    <xf numFmtId="0" fontId="1" fillId="2" borderId="1" xfId="0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4" fillId="0" borderId="11" xfId="0" applyFont="1" applyBorder="1"/>
    <xf numFmtId="2" fontId="4" fillId="2" borderId="11" xfId="0" applyNumberFormat="1" applyFont="1" applyFill="1" applyBorder="1" applyAlignment="1">
      <alignment horizontal="right"/>
    </xf>
    <xf numFmtId="164" fontId="4" fillId="2" borderId="11" xfId="0" applyNumberFormat="1" applyFont="1" applyFill="1" applyBorder="1" applyAlignment="1">
      <alignment horizontal="right"/>
    </xf>
    <xf numFmtId="164" fontId="4" fillId="2" borderId="31" xfId="0" applyNumberFormat="1" applyFont="1" applyFill="1" applyBorder="1" applyAlignment="1">
      <alignment horizontal="right"/>
    </xf>
    <xf numFmtId="2" fontId="4" fillId="2" borderId="10" xfId="1" applyNumberFormat="1" applyFont="1" applyFill="1" applyBorder="1" applyAlignment="1"/>
    <xf numFmtId="0" fontId="1" fillId="0" borderId="32" xfId="0" applyFont="1" applyBorder="1"/>
    <xf numFmtId="0" fontId="4" fillId="2" borderId="33" xfId="0" applyFont="1" applyFill="1" applyBorder="1"/>
    <xf numFmtId="0" fontId="4" fillId="2" borderId="34" xfId="2" applyNumberFormat="1" applyFont="1" applyFill="1" applyBorder="1" applyAlignment="1">
      <alignment horizontal="center"/>
    </xf>
    <xf numFmtId="2" fontId="4" fillId="2" borderId="10" xfId="1" applyNumberFormat="1" applyFont="1" applyFill="1" applyBorder="1" applyAlignment="1">
      <alignment horizontal="right"/>
    </xf>
    <xf numFmtId="164" fontId="4" fillId="2" borderId="10" xfId="0" applyNumberFormat="1" applyFont="1" applyFill="1" applyBorder="1" applyAlignment="1">
      <alignment horizontal="right"/>
    </xf>
    <xf numFmtId="164" fontId="4" fillId="2" borderId="18" xfId="0" applyNumberFormat="1" applyFont="1" applyFill="1" applyBorder="1" applyAlignment="1">
      <alignment horizontal="right"/>
    </xf>
    <xf numFmtId="2" fontId="4" fillId="2" borderId="33" xfId="1" applyNumberFormat="1" applyFont="1" applyFill="1" applyBorder="1" applyAlignment="1"/>
    <xf numFmtId="164" fontId="4" fillId="2" borderId="34" xfId="0" applyNumberFormat="1" applyFont="1" applyFill="1" applyBorder="1" applyAlignment="1"/>
    <xf numFmtId="164" fontId="4" fillId="2" borderId="33" xfId="0" applyNumberFormat="1" applyFont="1" applyFill="1" applyBorder="1" applyAlignment="1"/>
    <xf numFmtId="164" fontId="4" fillId="2" borderId="35" xfId="0" applyNumberFormat="1" applyFont="1" applyFill="1" applyBorder="1" applyAlignment="1"/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0" borderId="36" xfId="0" applyFont="1" applyBorder="1"/>
    <xf numFmtId="164" fontId="1" fillId="2" borderId="11" xfId="0" applyNumberFormat="1" applyFont="1" applyFill="1" applyBorder="1" applyAlignment="1">
      <alignment horizontal="right"/>
    </xf>
    <xf numFmtId="164" fontId="1" fillId="2" borderId="31" xfId="0" applyNumberFormat="1" applyFont="1" applyFill="1" applyBorder="1" applyAlignment="1">
      <alignment horizontal="right"/>
    </xf>
    <xf numFmtId="0" fontId="5" fillId="0" borderId="28" xfId="0" applyFont="1" applyBorder="1"/>
    <xf numFmtId="0" fontId="1" fillId="2" borderId="20" xfId="0" applyFont="1" applyFill="1" applyBorder="1"/>
    <xf numFmtId="164" fontId="6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4" xfId="0" applyNumberFormat="1" applyFont="1" applyFill="1" applyBorder="1" applyAlignment="1">
      <alignment horizontal="right" vertical="center"/>
    </xf>
    <xf numFmtId="0" fontId="1" fillId="0" borderId="16" xfId="0" applyFont="1" applyBorder="1"/>
    <xf numFmtId="0" fontId="1" fillId="0" borderId="0" xfId="0" applyFont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Normal="10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80" t="s">
        <v>18</v>
      </c>
      <c r="C1" s="81"/>
      <c r="D1" s="82"/>
      <c r="E1" s="1" t="s">
        <v>10</v>
      </c>
      <c r="F1" s="2"/>
      <c r="G1" s="1"/>
      <c r="H1" s="1"/>
      <c r="I1" s="1" t="s">
        <v>1</v>
      </c>
      <c r="J1" s="18" t="s">
        <v>45</v>
      </c>
      <c r="K1" s="19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" t="s">
        <v>19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25">
      <c r="A4" s="17" t="s">
        <v>20</v>
      </c>
      <c r="B4" s="51" t="s">
        <v>24</v>
      </c>
      <c r="C4" s="52" t="s">
        <v>15</v>
      </c>
      <c r="D4" s="53" t="s">
        <v>30</v>
      </c>
      <c r="E4" s="54">
        <v>120</v>
      </c>
      <c r="F4" s="55">
        <f>0.12*380</f>
        <v>45.6</v>
      </c>
      <c r="G4" s="56">
        <f>47*1.2</f>
        <v>56.4</v>
      </c>
      <c r="H4" s="56">
        <f>0.8*1.2</f>
        <v>0.96</v>
      </c>
      <c r="I4" s="56">
        <f>0.4*1.2</f>
        <v>0.48</v>
      </c>
      <c r="J4" s="57">
        <f>8.1*1.2</f>
        <v>9.7199999999999989</v>
      </c>
    </row>
    <row r="5" spans="1:11" x14ac:dyDescent="0.25">
      <c r="A5" s="12"/>
      <c r="B5" s="83" t="s">
        <v>21</v>
      </c>
      <c r="C5" s="28" t="s">
        <v>23</v>
      </c>
      <c r="D5" s="65" t="s">
        <v>31</v>
      </c>
      <c r="E5" s="46">
        <v>65</v>
      </c>
      <c r="F5" s="16">
        <v>19.09</v>
      </c>
      <c r="G5" s="84">
        <v>45</v>
      </c>
      <c r="H5" s="84">
        <v>1.2</v>
      </c>
      <c r="I5" s="84">
        <v>0</v>
      </c>
      <c r="J5" s="85">
        <v>6.6</v>
      </c>
    </row>
    <row r="6" spans="1:11" x14ac:dyDescent="0.25">
      <c r="A6" s="12"/>
      <c r="B6" s="20" t="s">
        <v>26</v>
      </c>
      <c r="C6" s="32" t="s">
        <v>32</v>
      </c>
      <c r="D6" s="29" t="s">
        <v>33</v>
      </c>
      <c r="E6" s="33">
        <v>200</v>
      </c>
      <c r="F6" s="9">
        <v>66.099999999999994</v>
      </c>
      <c r="G6" s="63">
        <v>237.23</v>
      </c>
      <c r="H6" s="10">
        <v>12.68</v>
      </c>
      <c r="I6" s="10">
        <v>19.420000000000002</v>
      </c>
      <c r="J6" s="68">
        <f>18.7+11.2</f>
        <v>29.9</v>
      </c>
    </row>
    <row r="7" spans="1:11" x14ac:dyDescent="0.25">
      <c r="A7" s="12"/>
      <c r="B7" s="11" t="s">
        <v>13</v>
      </c>
      <c r="C7" s="62" t="s">
        <v>27</v>
      </c>
      <c r="D7" s="34" t="s">
        <v>28</v>
      </c>
      <c r="E7" s="33">
        <v>207</v>
      </c>
      <c r="F7" s="9">
        <v>3.6</v>
      </c>
      <c r="G7" s="63">
        <v>27.9</v>
      </c>
      <c r="H7" s="63">
        <v>0.3</v>
      </c>
      <c r="I7" s="63">
        <v>0.02</v>
      </c>
      <c r="J7" s="64">
        <v>6.7</v>
      </c>
    </row>
    <row r="8" spans="1:11" x14ac:dyDescent="0.25">
      <c r="A8" s="12"/>
      <c r="B8" s="11" t="s">
        <v>14</v>
      </c>
      <c r="C8" s="22" t="s">
        <v>15</v>
      </c>
      <c r="D8" s="34" t="s">
        <v>16</v>
      </c>
      <c r="E8" s="33">
        <v>30</v>
      </c>
      <c r="F8" s="24">
        <v>3</v>
      </c>
      <c r="G8" s="14">
        <v>63</v>
      </c>
      <c r="H8" s="14">
        <v>1.8</v>
      </c>
      <c r="I8" s="14">
        <v>0.3</v>
      </c>
      <c r="J8" s="15">
        <v>12.9</v>
      </c>
    </row>
    <row r="9" spans="1:11" x14ac:dyDescent="0.25">
      <c r="A9" s="12"/>
      <c r="B9" s="11" t="s">
        <v>25</v>
      </c>
      <c r="C9" s="22" t="s">
        <v>15</v>
      </c>
      <c r="D9" s="65" t="s">
        <v>29</v>
      </c>
      <c r="E9" s="46">
        <v>450</v>
      </c>
      <c r="F9" s="66">
        <v>125</v>
      </c>
      <c r="G9" s="67">
        <f>57*4.5</f>
        <v>256.5</v>
      </c>
      <c r="H9" s="67">
        <f>3.3*4.5</f>
        <v>14.85</v>
      </c>
      <c r="I9" s="67">
        <f>2.5*4.5</f>
        <v>11.25</v>
      </c>
      <c r="J9" s="68">
        <f>5.3*4.5</f>
        <v>23.849999999999998</v>
      </c>
    </row>
    <row r="10" spans="1:11" x14ac:dyDescent="0.25">
      <c r="A10" s="23"/>
      <c r="B10" s="11"/>
      <c r="C10" s="22"/>
      <c r="D10" s="34"/>
      <c r="E10" s="33">
        <f t="shared" ref="E10" si="0">SUM(E4:E9)</f>
        <v>1072</v>
      </c>
      <c r="F10" s="69">
        <f>SUM(F4:F9)</f>
        <v>262.39</v>
      </c>
      <c r="G10" s="48">
        <f>SUM(G4:G9)</f>
        <v>686.03</v>
      </c>
      <c r="H10" s="49">
        <f>SUM(H4:H9)</f>
        <v>31.79</v>
      </c>
      <c r="I10" s="49">
        <f>SUM(I4:I9)</f>
        <v>31.470000000000002</v>
      </c>
      <c r="J10" s="50">
        <f>SUM(J4:J9)</f>
        <v>89.67</v>
      </c>
    </row>
    <row r="11" spans="1:11" ht="15.75" thickBot="1" x14ac:dyDescent="0.3">
      <c r="A11" s="23"/>
      <c r="B11" s="23"/>
      <c r="C11" s="70"/>
      <c r="D11" s="71"/>
      <c r="E11" s="72"/>
      <c r="F11" s="73"/>
      <c r="G11" s="49"/>
      <c r="H11" s="74"/>
      <c r="I11" s="74"/>
      <c r="J11" s="75"/>
    </row>
    <row r="12" spans="1:11" x14ac:dyDescent="0.25">
      <c r="A12" s="86" t="s">
        <v>9</v>
      </c>
      <c r="B12" s="51" t="s">
        <v>24</v>
      </c>
      <c r="C12" s="52" t="s">
        <v>15</v>
      </c>
      <c r="D12" s="53" t="s">
        <v>30</v>
      </c>
      <c r="E12" s="54">
        <v>120</v>
      </c>
      <c r="F12" s="55">
        <f>0.12*380</f>
        <v>45.6</v>
      </c>
      <c r="G12" s="56">
        <f>47*1.2</f>
        <v>56.4</v>
      </c>
      <c r="H12" s="56">
        <f>0.8*1.2</f>
        <v>0.96</v>
      </c>
      <c r="I12" s="56">
        <f>0.4*1.2</f>
        <v>0.48</v>
      </c>
      <c r="J12" s="57">
        <f>8.1*1.2</f>
        <v>9.7199999999999989</v>
      </c>
    </row>
    <row r="13" spans="1:11" x14ac:dyDescent="0.25">
      <c r="A13" s="12"/>
      <c r="B13" s="20" t="s">
        <v>21</v>
      </c>
      <c r="C13" s="28" t="s">
        <v>23</v>
      </c>
      <c r="D13" s="58" t="s">
        <v>34</v>
      </c>
      <c r="E13" s="59">
        <v>60</v>
      </c>
      <c r="F13" s="9">
        <v>20.97</v>
      </c>
      <c r="G13" s="30">
        <v>7.2</v>
      </c>
      <c r="H13" s="10">
        <v>0</v>
      </c>
      <c r="I13" s="10">
        <v>0</v>
      </c>
      <c r="J13" s="31">
        <v>1.8</v>
      </c>
    </row>
    <row r="14" spans="1:11" ht="15.75" x14ac:dyDescent="0.25">
      <c r="A14" s="12"/>
      <c r="B14" s="60" t="s">
        <v>17</v>
      </c>
      <c r="C14" s="87" t="s">
        <v>35</v>
      </c>
      <c r="D14" s="65" t="s">
        <v>36</v>
      </c>
      <c r="E14" s="46">
        <v>227</v>
      </c>
      <c r="F14" s="16">
        <v>25.65</v>
      </c>
      <c r="G14" s="88">
        <v>106</v>
      </c>
      <c r="H14" s="88">
        <v>2.1</v>
      </c>
      <c r="I14" s="88">
        <v>2.7</v>
      </c>
      <c r="J14" s="88">
        <v>15.3</v>
      </c>
    </row>
    <row r="15" spans="1:11" x14ac:dyDescent="0.25">
      <c r="A15" s="12"/>
      <c r="B15" s="11" t="s">
        <v>37</v>
      </c>
      <c r="C15" s="87" t="s">
        <v>38</v>
      </c>
      <c r="D15" s="58" t="s">
        <v>39</v>
      </c>
      <c r="E15" s="33">
        <v>90</v>
      </c>
      <c r="F15" s="9">
        <v>49.88</v>
      </c>
      <c r="G15" s="89">
        <v>271.2</v>
      </c>
      <c r="H15" s="89">
        <v>16.399999999999999</v>
      </c>
      <c r="I15" s="89">
        <v>16.32</v>
      </c>
      <c r="J15" s="90">
        <v>14.64</v>
      </c>
    </row>
    <row r="16" spans="1:11" x14ac:dyDescent="0.25">
      <c r="A16" s="12"/>
      <c r="B16" s="91" t="s">
        <v>40</v>
      </c>
      <c r="C16" s="32" t="s">
        <v>41</v>
      </c>
      <c r="D16" s="34" t="s">
        <v>42</v>
      </c>
      <c r="E16" s="33">
        <v>150</v>
      </c>
      <c r="F16" s="9">
        <v>11.96</v>
      </c>
      <c r="G16" s="21">
        <f>1333*0.15</f>
        <v>199.95</v>
      </c>
      <c r="H16" s="21">
        <f>24.26*0.15</f>
        <v>3.6390000000000002</v>
      </c>
      <c r="I16" s="21">
        <f>28.66*0.15</f>
        <v>4.2989999999999995</v>
      </c>
      <c r="J16" s="90">
        <f>244.46*0.15</f>
        <v>36.668999999999997</v>
      </c>
    </row>
    <row r="17" spans="1:10" x14ac:dyDescent="0.25">
      <c r="A17" s="12"/>
      <c r="B17" s="11" t="s">
        <v>13</v>
      </c>
      <c r="C17" s="92" t="s">
        <v>43</v>
      </c>
      <c r="D17" s="34" t="s">
        <v>44</v>
      </c>
      <c r="E17" s="35">
        <v>200</v>
      </c>
      <c r="F17" s="9">
        <v>7.39</v>
      </c>
      <c r="G17" s="10">
        <v>106.4</v>
      </c>
      <c r="H17" s="10">
        <v>0.7</v>
      </c>
      <c r="I17" s="10">
        <v>0.1</v>
      </c>
      <c r="J17" s="31">
        <v>25.6</v>
      </c>
    </row>
    <row r="18" spans="1:10" x14ac:dyDescent="0.25">
      <c r="A18" s="12"/>
      <c r="B18" s="11" t="s">
        <v>14</v>
      </c>
      <c r="C18" s="22" t="s">
        <v>15</v>
      </c>
      <c r="D18" s="34" t="s">
        <v>16</v>
      </c>
      <c r="E18" s="35">
        <v>30</v>
      </c>
      <c r="F18" s="24">
        <v>3</v>
      </c>
      <c r="G18" s="14">
        <v>63</v>
      </c>
      <c r="H18" s="14">
        <v>1.8</v>
      </c>
      <c r="I18" s="14">
        <v>0.3</v>
      </c>
      <c r="J18" s="15">
        <v>12.9</v>
      </c>
    </row>
    <row r="19" spans="1:10" x14ac:dyDescent="0.25">
      <c r="A19" s="12"/>
      <c r="B19" s="11" t="s">
        <v>14</v>
      </c>
      <c r="C19" s="47" t="s">
        <v>15</v>
      </c>
      <c r="D19" s="34" t="s">
        <v>22</v>
      </c>
      <c r="E19" s="61">
        <v>30</v>
      </c>
      <c r="F19" s="13">
        <v>2.99</v>
      </c>
      <c r="G19" s="25">
        <v>57</v>
      </c>
      <c r="H19" s="26">
        <v>1.8</v>
      </c>
      <c r="I19" s="26">
        <v>0.3</v>
      </c>
      <c r="J19" s="27">
        <v>11.4</v>
      </c>
    </row>
    <row r="20" spans="1:10" x14ac:dyDescent="0.25">
      <c r="A20" s="12"/>
      <c r="B20" s="11" t="s">
        <v>25</v>
      </c>
      <c r="C20" s="22" t="s">
        <v>15</v>
      </c>
      <c r="D20" s="65" t="s">
        <v>29</v>
      </c>
      <c r="E20" s="46">
        <v>450</v>
      </c>
      <c r="F20" s="66">
        <v>125</v>
      </c>
      <c r="G20" s="67">
        <f>57*4.5</f>
        <v>256.5</v>
      </c>
      <c r="H20" s="67">
        <f>3.3*4.5</f>
        <v>14.85</v>
      </c>
      <c r="I20" s="67">
        <f>2.5*4.5</f>
        <v>11.25</v>
      </c>
      <c r="J20" s="68">
        <f>5.3*4.5</f>
        <v>23.849999999999998</v>
      </c>
    </row>
    <row r="21" spans="1:10" x14ac:dyDescent="0.25">
      <c r="A21" s="23"/>
      <c r="B21" s="23"/>
      <c r="C21" s="36"/>
      <c r="D21" s="71"/>
      <c r="E21" s="72">
        <f t="shared" ref="E21" si="1">SUM(E13:E19)</f>
        <v>787</v>
      </c>
      <c r="F21" s="76">
        <f>SUM(F12:F20)</f>
        <v>292.44</v>
      </c>
      <c r="G21" s="77">
        <f>SUM(G12:G20)</f>
        <v>1123.6500000000001</v>
      </c>
      <c r="H21" s="78">
        <f>SUM(H12:H20)</f>
        <v>42.248999999999995</v>
      </c>
      <c r="I21" s="78">
        <f>SUM(I12:I20)</f>
        <v>35.749000000000002</v>
      </c>
      <c r="J21" s="79">
        <f>SUM(J12:J20)</f>
        <v>151.87899999999999</v>
      </c>
    </row>
    <row r="22" spans="1:10" ht="15.75" thickBot="1" x14ac:dyDescent="0.3">
      <c r="A22" s="37"/>
      <c r="B22" s="38"/>
      <c r="C22" s="39"/>
      <c r="D22" s="40"/>
      <c r="E22" s="41"/>
      <c r="F22" s="42"/>
      <c r="G22" s="43"/>
      <c r="H22" s="44"/>
      <c r="I22" s="44"/>
      <c r="J22" s="45"/>
    </row>
  </sheetData>
  <mergeCells count="1">
    <mergeCell ref="B1:D1"/>
  </mergeCells>
  <hyperlinks>
    <hyperlink ref="B21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2024-11-29T05:18:13Z</dcterms:modified>
</cp:coreProperties>
</file>