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10" i="3"/>
  <c r="H21" i="3"/>
  <c r="G21" i="3"/>
  <c r="J18" i="3"/>
  <c r="I18" i="3"/>
  <c r="H18" i="3"/>
  <c r="G18" i="3"/>
  <c r="F18" i="3"/>
  <c r="F21" i="3" s="1"/>
  <c r="J16" i="3"/>
  <c r="I16" i="3"/>
  <c r="H16" i="3"/>
  <c r="G16" i="3"/>
  <c r="J12" i="3"/>
  <c r="J21" i="3" s="1"/>
  <c r="I12" i="3"/>
  <c r="I21" i="3" s="1"/>
  <c r="H12" i="3"/>
  <c r="G12" i="3"/>
  <c r="I10" i="3"/>
  <c r="G10" i="3"/>
  <c r="J8" i="3"/>
  <c r="I8" i="3"/>
  <c r="G8" i="3"/>
  <c r="J5" i="3"/>
  <c r="J10" i="3" s="1"/>
  <c r="H5" i="3"/>
  <c r="H10" i="3" s="1"/>
  <c r="G5" i="3"/>
  <c r="J4" i="3"/>
  <c r="I4" i="3"/>
  <c r="H4" i="3"/>
  <c r="G4" i="3"/>
  <c r="F4" i="3"/>
  <c r="F10" i="3" s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<sst xmlns="http://schemas.openxmlformats.org/spreadsheetml/2006/main" count="62" uniqueCount="45">
  <si>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</si>
  <si>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</si>
  <si>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</si>
  <si>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</si>
  <si>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</si>
  <si>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</si>
  <si>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</si>
  <si>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</si>
  <si>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</si>
  <si>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</si>
  <si>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</si>
  <si>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</si>
  <si>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</si>
  <si>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</si>
  <si>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</si>
  <si>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</si>
  <si>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</si>
  <si>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</si>
  <si>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</si>
  <si>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</si>
  <si>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</si>
  <si>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</si>
  <si>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</si>
  <si>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</si>
  <si>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фрукты</t>
  </si>
  <si>
    <t>закуска</t>
  </si>
  <si>
    <t>Т.32 сб.1981 г.</t>
  </si>
  <si>
    <t>№ 54-2гн-2020</t>
  </si>
  <si>
    <t>Чай с сахаром</t>
  </si>
  <si>
    <t>гарнир</t>
  </si>
  <si>
    <t>№ 309 сб.2011г.</t>
  </si>
  <si>
    <t>Макаронные изделия отварные</t>
  </si>
  <si>
    <t>Яблоко</t>
  </si>
  <si>
    <t>Кукуруза консервированная</t>
  </si>
  <si>
    <t>№ 210 сб.2011г.</t>
  </si>
  <si>
    <t>Омлет натуральный</t>
  </si>
  <si>
    <t>Кекс "Столичный"</t>
  </si>
  <si>
    <t>Салат из болгарского перца</t>
  </si>
  <si>
    <t>№ 219 сб.2011г.</t>
  </si>
  <si>
    <t>Суп картоф.с пшеном,укропом,сайрой консервированной</t>
  </si>
  <si>
    <t>№ 268 сб.2011г.</t>
  </si>
  <si>
    <t>Биточки из свинины</t>
  </si>
  <si>
    <t>сладкое</t>
  </si>
  <si>
    <t>Печенье</t>
  </si>
  <si>
    <t>2024-10-18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</si>
</sst>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0" fontId="1" fillId="2" borderId="15" xfId="0" applyFont="1" applyFill="1" applyBorder="1"/>
    <xf numFmtId="0" fontId="1" fillId="2" borderId="24" xfId="0" applyFont="1" applyFill="1" applyBorder="1"/>
    <xf numFmtId="0" fontId="1" fillId="2" borderId="26" xfId="0" applyFont="1" applyFill="1" applyBorder="1"/>
    <xf numFmtId="0" fontId="4" fillId="2" borderId="22" xfId="2" applyNumberFormat="1" applyFont="1" applyFill="1" applyBorder="1" applyAlignment="1">
      <alignment horizontal="center"/>
    </xf>
    <xf numFmtId="0" fontId="1" fillId="2" borderId="27" xfId="0" applyFont="1" applyFill="1" applyBorder="1"/>
    <xf numFmtId="0" fontId="1" fillId="2" borderId="28" xfId="0" applyFont="1" applyFill="1" applyBorder="1"/>
    <xf numFmtId="164" fontId="4" fillId="2" borderId="29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30" xfId="0" applyNumberFormat="1" applyFont="1" applyFill="1" applyBorder="1" applyAlignment="1"/>
    <xf numFmtId="0" fontId="4" fillId="2" borderId="10" xfId="1" applyFont="1" applyFill="1" applyBorder="1"/>
    <xf numFmtId="0" fontId="4" fillId="0" borderId="22" xfId="0" applyFont="1" applyBorder="1"/>
    <xf numFmtId="2" fontId="4" fillId="2" borderId="22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0" borderId="3" xfId="0" applyNumberFormat="1" applyFont="1" applyFill="1" applyBorder="1" applyAlignment="1">
      <alignment horizontal="left"/>
    </xf>
    <xf numFmtId="164" fontId="4" fillId="2" borderId="31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1" fillId="0" borderId="32" xfId="0" applyFont="1" applyBorder="1"/>
    <xf numFmtId="164" fontId="1" fillId="0" borderId="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29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164" fontId="4" fillId="2" borderId="30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Normal="100" workbookViewId="0">
      <selection activeCell="H21" sqref="H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2" t="s">
        <v>20</v>
      </c>
      <c r="C1" s="63"/>
      <c r="D1" s="64"/>
      <c r="E1" s="1" t="s">
        <v>10</v>
      </c>
      <c r="F1" s="2"/>
      <c r="G1" s="1"/>
      <c r="H1" s="1"/>
      <c r="I1" s="1" t="s">
        <v>1</v>
      </c>
      <c r="J1" s="16" t="s">
        <v>44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52" t="s">
        <v>24</v>
      </c>
      <c r="C4" s="20" t="s">
        <v>15</v>
      </c>
      <c r="D4" s="60" t="s">
        <v>32</v>
      </c>
      <c r="E4" s="53">
        <v>250</v>
      </c>
      <c r="F4" s="61">
        <f>0.25*190</f>
        <v>47.5</v>
      </c>
      <c r="G4" s="77">
        <f>43*2.5</f>
        <v>107.5</v>
      </c>
      <c r="H4" s="77">
        <f>0.9*2.5</f>
        <v>2.25</v>
      </c>
      <c r="I4" s="77">
        <f>0.2*2.5</f>
        <v>0.5</v>
      </c>
      <c r="J4" s="78">
        <f>8.1*2.5</f>
        <v>20.25</v>
      </c>
    </row>
    <row r="5" spans="1:11" x14ac:dyDescent="0.35">
      <c r="A5" s="12"/>
      <c r="B5" s="69" t="s">
        <v>25</v>
      </c>
      <c r="C5" s="41" t="s">
        <v>26</v>
      </c>
      <c r="D5" s="49" t="s">
        <v>33</v>
      </c>
      <c r="E5" s="37">
        <v>60</v>
      </c>
      <c r="F5" s="14">
        <v>22.95</v>
      </c>
      <c r="G5" s="70">
        <f>50*0.6</f>
        <v>30</v>
      </c>
      <c r="H5" s="70">
        <f>2*0.6</f>
        <v>1.2</v>
      </c>
      <c r="I5" s="70">
        <v>0</v>
      </c>
      <c r="J5" s="71">
        <f>11*0.6</f>
        <v>6.6</v>
      </c>
    </row>
    <row r="6" spans="1:11" x14ac:dyDescent="0.35">
      <c r="A6" s="12"/>
      <c r="B6" s="48" t="s">
        <v>18</v>
      </c>
      <c r="C6" s="22" t="s">
        <v>34</v>
      </c>
      <c r="D6" s="23" t="s">
        <v>35</v>
      </c>
      <c r="E6" s="24">
        <v>200</v>
      </c>
      <c r="F6" s="9">
        <v>65.709999999999994</v>
      </c>
      <c r="G6" s="77">
        <v>237.23</v>
      </c>
      <c r="H6" s="46">
        <v>12.68</v>
      </c>
      <c r="I6" s="46">
        <v>19.420000000000002</v>
      </c>
      <c r="J6" s="47">
        <v>3.15</v>
      </c>
    </row>
    <row r="7" spans="1:11" x14ac:dyDescent="0.35">
      <c r="A7" s="12"/>
      <c r="B7" s="10" t="s">
        <v>13</v>
      </c>
      <c r="C7" s="65" t="s">
        <v>27</v>
      </c>
      <c r="D7" s="23" t="s">
        <v>28</v>
      </c>
      <c r="E7" s="24">
        <v>200</v>
      </c>
      <c r="F7" s="9">
        <v>1.48</v>
      </c>
      <c r="G7" s="19">
        <v>26.8</v>
      </c>
      <c r="H7" s="19">
        <v>0.2</v>
      </c>
      <c r="I7" s="19">
        <v>0</v>
      </c>
      <c r="J7" s="18">
        <v>6.5</v>
      </c>
    </row>
    <row r="8" spans="1:11" x14ac:dyDescent="0.35">
      <c r="A8" s="12"/>
      <c r="B8" s="48" t="s">
        <v>14</v>
      </c>
      <c r="C8" s="20" t="s">
        <v>15</v>
      </c>
      <c r="D8" s="23" t="s">
        <v>36</v>
      </c>
      <c r="E8" s="24">
        <v>75</v>
      </c>
      <c r="F8" s="9">
        <v>30.8</v>
      </c>
      <c r="G8" s="46">
        <f>485*0.75</f>
        <v>363.75</v>
      </c>
      <c r="H8" s="46">
        <v>4.5</v>
      </c>
      <c r="I8" s="46">
        <f>22*0.75</f>
        <v>16.5</v>
      </c>
      <c r="J8" s="47">
        <f>49*0.75</f>
        <v>36.75</v>
      </c>
    </row>
    <row r="9" spans="1:11" x14ac:dyDescent="0.35">
      <c r="A9" s="12"/>
      <c r="B9" s="11" t="s">
        <v>14</v>
      </c>
      <c r="C9" s="20" t="s">
        <v>15</v>
      </c>
      <c r="D9" s="25" t="s">
        <v>16</v>
      </c>
      <c r="E9" s="27">
        <v>30</v>
      </c>
      <c r="F9" s="38">
        <v>3</v>
      </c>
      <c r="G9" s="39">
        <v>63</v>
      </c>
      <c r="H9" s="39">
        <v>1.8</v>
      </c>
      <c r="I9" s="39">
        <v>0.3</v>
      </c>
      <c r="J9" s="40">
        <v>12.9</v>
      </c>
    </row>
    <row r="10" spans="1:11" x14ac:dyDescent="0.35">
      <c r="A10" s="21"/>
      <c r="B10" s="54"/>
      <c r="C10" s="55"/>
      <c r="D10" s="59"/>
      <c r="E10" s="27">
        <f>SUM(E4:E9)</f>
        <v>815</v>
      </c>
      <c r="F10" s="13">
        <f>SUM(F4:F9)</f>
        <v>171.44</v>
      </c>
      <c r="G10" s="73">
        <f>SUM(G4:G9)</f>
        <v>828.28</v>
      </c>
      <c r="H10" s="74">
        <f>SUM(H4:H9)</f>
        <v>22.63</v>
      </c>
      <c r="I10" s="74">
        <f>SUM(I4:I9)</f>
        <v>36.72</v>
      </c>
      <c r="J10" s="75">
        <f>SUM(J4:J9)</f>
        <v>86.15</v>
      </c>
    </row>
    <row r="11" spans="1:11" ht="15" thickBot="1" x14ac:dyDescent="0.4">
      <c r="A11" s="28"/>
      <c r="B11" s="29"/>
      <c r="C11" s="30"/>
      <c r="D11" s="31"/>
      <c r="E11" s="32"/>
      <c r="F11" s="33"/>
      <c r="G11" s="34"/>
      <c r="H11" s="35"/>
      <c r="I11" s="35"/>
      <c r="J11" s="36"/>
    </row>
    <row r="12" spans="1:11" x14ac:dyDescent="0.35">
      <c r="A12" s="12" t="s">
        <v>9</v>
      </c>
      <c r="B12" s="52" t="s">
        <v>24</v>
      </c>
      <c r="C12" s="20" t="s">
        <v>15</v>
      </c>
      <c r="D12" s="60" t="s">
        <v>32</v>
      </c>
      <c r="E12" s="53">
        <v>142</v>
      </c>
      <c r="F12" s="61">
        <v>27.04</v>
      </c>
      <c r="G12" s="77">
        <f>43*1.42</f>
        <v>61.059999999999995</v>
      </c>
      <c r="H12" s="77">
        <f>0.9*1.42</f>
        <v>1.278</v>
      </c>
      <c r="I12" s="77">
        <f>0.2*1.42</f>
        <v>0.28399999999999997</v>
      </c>
      <c r="J12" s="78">
        <f>8.1*1.42</f>
        <v>11.501999999999999</v>
      </c>
    </row>
    <row r="13" spans="1:11" x14ac:dyDescent="0.35">
      <c r="A13" s="12"/>
      <c r="B13" s="48" t="s">
        <v>25</v>
      </c>
      <c r="C13" s="41" t="s">
        <v>26</v>
      </c>
      <c r="D13" s="23" t="s">
        <v>37</v>
      </c>
      <c r="E13" s="24">
        <v>60</v>
      </c>
      <c r="F13" s="14">
        <v>17.43</v>
      </c>
      <c r="G13" s="66">
        <v>53.8</v>
      </c>
      <c r="H13" s="67">
        <v>2.8</v>
      </c>
      <c r="I13" s="67">
        <v>40.1</v>
      </c>
      <c r="J13" s="68">
        <v>3.2</v>
      </c>
    </row>
    <row r="14" spans="1:11" ht="15.5" x14ac:dyDescent="0.35">
      <c r="A14" s="12"/>
      <c r="B14" s="50" t="s">
        <v>17</v>
      </c>
      <c r="C14" s="51" t="s">
        <v>38</v>
      </c>
      <c r="D14" s="49" t="s">
        <v>39</v>
      </c>
      <c r="E14" s="37">
        <v>227</v>
      </c>
      <c r="F14" s="14">
        <v>25.65</v>
      </c>
      <c r="G14" s="79">
        <v>106</v>
      </c>
      <c r="H14" s="79">
        <v>2.1</v>
      </c>
      <c r="I14" s="79">
        <v>2.7</v>
      </c>
      <c r="J14" s="79">
        <v>15.3</v>
      </c>
    </row>
    <row r="15" spans="1:11" x14ac:dyDescent="0.35">
      <c r="A15" s="12"/>
      <c r="B15" s="48" t="s">
        <v>19</v>
      </c>
      <c r="C15" s="22" t="s">
        <v>40</v>
      </c>
      <c r="D15" s="25" t="s">
        <v>41</v>
      </c>
      <c r="E15" s="24">
        <v>90</v>
      </c>
      <c r="F15" s="9">
        <v>34.65</v>
      </c>
      <c r="G15" s="19">
        <v>271.2</v>
      </c>
      <c r="H15" s="19">
        <v>16.399999999999999</v>
      </c>
      <c r="I15" s="19">
        <v>16.32</v>
      </c>
      <c r="J15" s="19">
        <v>14.64</v>
      </c>
    </row>
    <row r="16" spans="1:11" x14ac:dyDescent="0.35">
      <c r="A16" s="12"/>
      <c r="B16" s="10" t="s">
        <v>29</v>
      </c>
      <c r="C16" s="22" t="s">
        <v>30</v>
      </c>
      <c r="D16" s="25" t="s">
        <v>31</v>
      </c>
      <c r="E16" s="24">
        <v>150</v>
      </c>
      <c r="F16" s="9">
        <v>11.96</v>
      </c>
      <c r="G16" s="72">
        <f>1333*0.15</f>
        <v>199.95</v>
      </c>
      <c r="H16" s="72">
        <f>24.26*0.15</f>
        <v>3.6390000000000002</v>
      </c>
      <c r="I16" s="72">
        <f>28.66*0.15</f>
        <v>4.2989999999999995</v>
      </c>
      <c r="J16" s="18">
        <f>244.46*0.15</f>
        <v>36.668999999999997</v>
      </c>
    </row>
    <row r="17" spans="1:10" x14ac:dyDescent="0.35">
      <c r="A17" s="12"/>
      <c r="B17" s="10" t="s">
        <v>13</v>
      </c>
      <c r="C17" s="65" t="s">
        <v>27</v>
      </c>
      <c r="D17" s="23" t="s">
        <v>28</v>
      </c>
      <c r="E17" s="24">
        <v>200</v>
      </c>
      <c r="F17" s="9">
        <v>1.48</v>
      </c>
      <c r="G17" s="19">
        <v>26.8</v>
      </c>
      <c r="H17" s="19">
        <v>0.2</v>
      </c>
      <c r="I17" s="19">
        <v>0</v>
      </c>
      <c r="J17" s="18">
        <v>6.5</v>
      </c>
    </row>
    <row r="18" spans="1:10" x14ac:dyDescent="0.35">
      <c r="A18" s="12"/>
      <c r="B18" s="11" t="s">
        <v>42</v>
      </c>
      <c r="C18" s="20" t="s">
        <v>15</v>
      </c>
      <c r="D18" s="23" t="s">
        <v>43</v>
      </c>
      <c r="E18" s="27">
        <v>50</v>
      </c>
      <c r="F18" s="9">
        <f>347*0.05</f>
        <v>17.350000000000001</v>
      </c>
      <c r="G18" s="19">
        <f>450*0.5</f>
        <v>225</v>
      </c>
      <c r="H18" s="19">
        <f>7*0.5</f>
        <v>3.5</v>
      </c>
      <c r="I18" s="19">
        <f>17*0.5</f>
        <v>8.5</v>
      </c>
      <c r="J18" s="18">
        <f>69*0.5</f>
        <v>34.5</v>
      </c>
    </row>
    <row r="19" spans="1:10" x14ac:dyDescent="0.35">
      <c r="A19" s="21"/>
      <c r="B19" s="11" t="s">
        <v>14</v>
      </c>
      <c r="C19" s="20" t="s">
        <v>15</v>
      </c>
      <c r="D19" s="25" t="s">
        <v>16</v>
      </c>
      <c r="E19" s="27">
        <v>30</v>
      </c>
      <c r="F19" s="38">
        <v>3</v>
      </c>
      <c r="G19" s="39">
        <v>63</v>
      </c>
      <c r="H19" s="39">
        <v>1.8</v>
      </c>
      <c r="I19" s="39">
        <v>0.3</v>
      </c>
      <c r="J19" s="40">
        <v>12.9</v>
      </c>
    </row>
    <row r="20" spans="1:10" x14ac:dyDescent="0.35">
      <c r="A20" s="21"/>
      <c r="B20" s="11" t="s">
        <v>14</v>
      </c>
      <c r="C20" s="42" t="s">
        <v>15</v>
      </c>
      <c r="D20" s="25" t="s">
        <v>23</v>
      </c>
      <c r="E20" s="26">
        <v>30</v>
      </c>
      <c r="F20" s="13">
        <v>2.99</v>
      </c>
      <c r="G20" s="43">
        <v>57</v>
      </c>
      <c r="H20" s="44">
        <v>1.8</v>
      </c>
      <c r="I20" s="44">
        <v>0.3</v>
      </c>
      <c r="J20" s="45">
        <v>11.4</v>
      </c>
    </row>
    <row r="21" spans="1:10" x14ac:dyDescent="0.35">
      <c r="A21" s="21"/>
      <c r="B21" s="54"/>
      <c r="C21" s="55"/>
      <c r="D21" s="59"/>
      <c r="E21" s="26">
        <f>SUM(E12:E20)</f>
        <v>979</v>
      </c>
      <c r="F21" s="76">
        <f>SUM(F12:F20)</f>
        <v>141.55000000000004</v>
      </c>
      <c r="G21" s="56">
        <f>SUM(G12:G20)</f>
        <v>1063.81</v>
      </c>
      <c r="H21" s="57">
        <f>SUM(H12:H20)</f>
        <v>33.516999999999996</v>
      </c>
      <c r="I21" s="57">
        <f>SUM(I12:I20)</f>
        <v>72.802999999999997</v>
      </c>
      <c r="J21" s="58">
        <f>SUM(J12:J20)</f>
        <v>146.61099999999999</v>
      </c>
    </row>
    <row r="22" spans="1:10" ht="15" thickBot="1" x14ac:dyDescent="0.4">
      <c r="A22" s="28"/>
      <c r="B22" s="29"/>
      <c r="C22" s="30"/>
      <c r="D22" s="31"/>
      <c r="E22" s="32"/>
      <c r="F22" s="33"/>
      <c r="G22" s="34"/>
      <c r="H22" s="35"/>
      <c r="I22" s="35"/>
      <c r="J22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2024-10-17T12:09:22Z</dcterms:modified>
</cp:coreProperties>
</file>