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20" i="3"/>
  <c r="F20" i="3"/>
  <c r="J17" i="3"/>
  <c r="I17" i="3"/>
  <c r="G17" i="3"/>
  <c r="J13" i="3"/>
  <c r="G13" i="3"/>
  <c r="G20" i="3" s="1"/>
  <c r="J12" i="3"/>
  <c r="J20" i="3" s="1"/>
  <c r="I12" i="3"/>
  <c r="H12" i="3"/>
  <c r="H20" i="3" s="1"/>
  <c r="G12" i="3"/>
  <c r="F12" i="3"/>
  <c r="F10" i="3"/>
  <c r="J6" i="3"/>
  <c r="I6" i="3"/>
  <c r="H6" i="3"/>
  <c r="G6" i="3"/>
  <c r="J5" i="3"/>
  <c r="I5" i="3"/>
  <c r="H5" i="3"/>
  <c r="G5" i="3"/>
  <c r="J4" i="3"/>
  <c r="I4" i="3"/>
  <c r="H4" i="3"/>
  <c r="H10" i="3" s="1"/>
  <c r="G4" i="3"/>
  <c r="G10" i="3" l="1"/>
  <c r="I10" i="3"/>
  <c r="J10" i="3"/>
  <c r="I20" i="3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<sst xmlns="http://schemas.openxmlformats.org/spreadsheetml/2006/main" count="59" uniqueCount="47">
  <si>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</si>
  <si>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</si>
  <si>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</si>
  <si>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</si>
  <si>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</si>
  <si>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</si>
  <si>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</si>
  <si>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</si>
  <si>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</si>
  <si>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</si>
  <si>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</si>
  <si>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</si>
  <si>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</si>
  <si>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</si>
  <si>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</si>
  <si>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</si>
  <si>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</si>
  <si>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</si>
  <si>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</si>
  <si>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</si>
  <si>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</si>
  <si>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</si>
  <si>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</si>
  <si>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</si>
  <si>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Хлеб  ржано-пшеничный</t>
  </si>
  <si>
    <t>фрукты</t>
  </si>
  <si>
    <t>кисломол.</t>
  </si>
  <si>
    <t>закуска</t>
  </si>
  <si>
    <t>Т.32 сб.1981 г.</t>
  </si>
  <si>
    <t>Виноград</t>
  </si>
  <si>
    <t>№ 346 сб.2011г.</t>
  </si>
  <si>
    <t>Сырок творожный глазированный</t>
  </si>
  <si>
    <t>№ 294 сб.2011г.</t>
  </si>
  <si>
    <t>Биточки из птицы</t>
  </si>
  <si>
    <t>№ 302 сб.2011г.</t>
  </si>
  <si>
    <t>Каша гречневая</t>
  </si>
  <si>
    <t>№ 54-28гн-2020</t>
  </si>
  <si>
    <t>Чай с мёдом,брусникой</t>
  </si>
  <si>
    <t>Апельсин</t>
  </si>
  <si>
    <t>Огурец  консервированный</t>
  </si>
  <si>
    <t>№ 102 сб.2011г</t>
  </si>
  <si>
    <t>№ 392 сб.2011г.</t>
  </si>
  <si>
    <t>Пельмени отварные с маслом сливочным</t>
  </si>
  <si>
    <t>Компот из свежих груш</t>
  </si>
  <si>
    <t>Кекс "Столичный"</t>
  </si>
  <si>
    <t>Суп картофельный с горохом,укропом,говядиной отварной</t>
  </si>
  <si>
    <t>2024-10-11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</si>
</sst>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0" fontId="1" fillId="2" borderId="15" xfId="0" applyFont="1" applyFill="1" applyBorder="1"/>
    <xf numFmtId="0" fontId="1" fillId="2" borderId="24" xfId="0" applyFont="1" applyFill="1" applyBorder="1"/>
    <xf numFmtId="164" fontId="4" fillId="2" borderId="26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2" fontId="1" fillId="2" borderId="3" xfId="0" applyNumberFormat="1" applyFont="1" applyFill="1" applyBorder="1" applyAlignment="1">
      <alignment horizontal="left"/>
    </xf>
    <xf numFmtId="0" fontId="1" fillId="2" borderId="27" xfId="0" applyFont="1" applyFill="1" applyBorder="1"/>
    <xf numFmtId="0" fontId="4" fillId="2" borderId="22" xfId="2" applyNumberFormat="1" applyFont="1" applyFill="1" applyBorder="1" applyAlignment="1">
      <alignment horizontal="center"/>
    </xf>
    <xf numFmtId="0" fontId="4" fillId="2" borderId="1" xfId="1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4" fillId="2" borderId="11" xfId="0" applyFont="1" applyFill="1" applyBorder="1"/>
    <xf numFmtId="0" fontId="4" fillId="2" borderId="26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5" xfId="0" applyNumberFormat="1" applyFont="1" applyFill="1" applyBorder="1" applyAlignment="1"/>
    <xf numFmtId="0" fontId="1" fillId="2" borderId="11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10" xfId="1" applyFont="1" applyFill="1" applyBorder="1"/>
    <xf numFmtId="2" fontId="1" fillId="2" borderId="1" xfId="0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0" fontId="4" fillId="0" borderId="22" xfId="0" applyFont="1" applyBorder="1"/>
    <xf numFmtId="2" fontId="4" fillId="2" borderId="22" xfId="0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83" t="s">
        <v>20</v>
      </c>
      <c r="C1" s="84"/>
      <c r="D1" s="85"/>
      <c r="E1" s="1" t="s">
        <v>10</v>
      </c>
      <c r="F1" s="2"/>
      <c r="G1" s="1"/>
      <c r="H1" s="1"/>
      <c r="I1" s="1" t="s">
        <v>1</v>
      </c>
      <c r="J1" s="16" t="s">
        <v>46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48" t="s">
        <v>25</v>
      </c>
      <c r="C4" s="41" t="s">
        <v>28</v>
      </c>
      <c r="D4" s="68" t="s">
        <v>29</v>
      </c>
      <c r="E4" s="69">
        <v>173</v>
      </c>
      <c r="F4" s="14">
        <v>51.28</v>
      </c>
      <c r="G4" s="70">
        <f>72*1.73</f>
        <v>124.56</v>
      </c>
      <c r="H4" s="70">
        <f>0.6*1.73</f>
        <v>1.038</v>
      </c>
      <c r="I4" s="70">
        <f>0.6*1.73</f>
        <v>1.038</v>
      </c>
      <c r="J4" s="71">
        <f>15.4*1.73</f>
        <v>26.641999999999999</v>
      </c>
    </row>
    <row r="5" spans="1:11" x14ac:dyDescent="0.35">
      <c r="A5" s="12"/>
      <c r="B5" s="48" t="s">
        <v>18</v>
      </c>
      <c r="C5" s="22" t="s">
        <v>32</v>
      </c>
      <c r="D5" s="60" t="s">
        <v>33</v>
      </c>
      <c r="E5" s="24">
        <v>90</v>
      </c>
      <c r="F5" s="9">
        <v>35.130000000000003</v>
      </c>
      <c r="G5" s="46">
        <f>127.1</f>
        <v>127.1</v>
      </c>
      <c r="H5" s="46">
        <f>14.4</f>
        <v>14.4</v>
      </c>
      <c r="I5" s="46">
        <f>3.3</f>
        <v>3.3</v>
      </c>
      <c r="J5" s="47">
        <f>10.1</f>
        <v>10.1</v>
      </c>
    </row>
    <row r="6" spans="1:11" x14ac:dyDescent="0.35">
      <c r="A6" s="12"/>
      <c r="B6" s="10" t="s">
        <v>23</v>
      </c>
      <c r="C6" s="22" t="s">
        <v>34</v>
      </c>
      <c r="D6" s="23" t="s">
        <v>35</v>
      </c>
      <c r="E6" s="76">
        <v>150</v>
      </c>
      <c r="F6" s="9">
        <v>11.03</v>
      </c>
      <c r="G6" s="46">
        <f>1625*0.15</f>
        <v>243.75</v>
      </c>
      <c r="H6" s="46">
        <f>57.32*0.15</f>
        <v>8.597999999999999</v>
      </c>
      <c r="I6" s="46">
        <f>40.62*0.15</f>
        <v>6.0929999999999991</v>
      </c>
      <c r="J6" s="47">
        <f>257.61*0.15</f>
        <v>38.641500000000001</v>
      </c>
    </row>
    <row r="7" spans="1:11" x14ac:dyDescent="0.35">
      <c r="A7" s="12"/>
      <c r="B7" s="10" t="s">
        <v>13</v>
      </c>
      <c r="C7" s="51" t="s">
        <v>36</v>
      </c>
      <c r="D7" s="23" t="s">
        <v>37</v>
      </c>
      <c r="E7" s="24">
        <v>200</v>
      </c>
      <c r="F7" s="9">
        <v>10.56</v>
      </c>
      <c r="G7" s="19">
        <v>39.4</v>
      </c>
      <c r="H7" s="19">
        <v>0.3</v>
      </c>
      <c r="I7" s="19">
        <v>0.1</v>
      </c>
      <c r="J7" s="18">
        <v>9.4</v>
      </c>
    </row>
    <row r="8" spans="1:11" x14ac:dyDescent="0.35">
      <c r="A8" s="12"/>
      <c r="B8" s="48" t="s">
        <v>26</v>
      </c>
      <c r="C8" s="42" t="s">
        <v>15</v>
      </c>
      <c r="D8" s="68" t="s">
        <v>31</v>
      </c>
      <c r="E8" s="69">
        <v>40</v>
      </c>
      <c r="F8" s="14">
        <v>35</v>
      </c>
      <c r="G8" s="54">
        <v>144</v>
      </c>
      <c r="H8" s="55">
        <v>4.4000000000000004</v>
      </c>
      <c r="I8" s="55">
        <v>9.1199999999999992</v>
      </c>
      <c r="J8" s="56">
        <v>11</v>
      </c>
    </row>
    <row r="9" spans="1:11" x14ac:dyDescent="0.35">
      <c r="A9" s="12"/>
      <c r="B9" s="11" t="s">
        <v>14</v>
      </c>
      <c r="C9" s="20" t="s">
        <v>15</v>
      </c>
      <c r="D9" s="25" t="s">
        <v>16</v>
      </c>
      <c r="E9" s="27">
        <v>30</v>
      </c>
      <c r="F9" s="38">
        <v>3</v>
      </c>
      <c r="G9" s="39">
        <v>63</v>
      </c>
      <c r="H9" s="39">
        <v>1.8</v>
      </c>
      <c r="I9" s="39">
        <v>0.3</v>
      </c>
      <c r="J9" s="40">
        <v>12.9</v>
      </c>
    </row>
    <row r="10" spans="1:11" x14ac:dyDescent="0.35">
      <c r="A10" s="12"/>
      <c r="B10" s="61"/>
      <c r="C10" s="62"/>
      <c r="D10" s="63"/>
      <c r="E10" s="27">
        <f t="shared" ref="E10:J10" si="0">SUM(E4:E9)</f>
        <v>683</v>
      </c>
      <c r="F10" s="64">
        <f t="shared" si="0"/>
        <v>146</v>
      </c>
      <c r="G10" s="65">
        <f t="shared" si="0"/>
        <v>741.81</v>
      </c>
      <c r="H10" s="66">
        <f t="shared" si="0"/>
        <v>30.536000000000005</v>
      </c>
      <c r="I10" s="66">
        <f t="shared" si="0"/>
        <v>19.950999999999997</v>
      </c>
      <c r="J10" s="67">
        <f t="shared" si="0"/>
        <v>108.68350000000001</v>
      </c>
    </row>
    <row r="11" spans="1:11" ht="15" thickBot="1" x14ac:dyDescent="0.4">
      <c r="A11" s="28"/>
      <c r="B11" s="29"/>
      <c r="C11" s="30"/>
      <c r="D11" s="31"/>
      <c r="E11" s="32"/>
      <c r="F11" s="33"/>
      <c r="G11" s="34"/>
      <c r="H11" s="35"/>
      <c r="I11" s="35"/>
      <c r="J11" s="36"/>
    </row>
    <row r="12" spans="1:11" x14ac:dyDescent="0.35">
      <c r="A12" s="15" t="s">
        <v>9</v>
      </c>
      <c r="B12" s="58" t="s">
        <v>25</v>
      </c>
      <c r="C12" s="20" t="s">
        <v>15</v>
      </c>
      <c r="D12" s="77" t="s">
        <v>38</v>
      </c>
      <c r="E12" s="59">
        <v>250</v>
      </c>
      <c r="F12" s="78">
        <f>0.25*245</f>
        <v>61.25</v>
      </c>
      <c r="G12" s="79">
        <f>43*2.5</f>
        <v>107.5</v>
      </c>
      <c r="H12" s="79">
        <f>0.9*2.5</f>
        <v>2.25</v>
      </c>
      <c r="I12" s="79">
        <f>0.2*2.5</f>
        <v>0.5</v>
      </c>
      <c r="J12" s="80">
        <f>8.1*2.5</f>
        <v>20.25</v>
      </c>
    </row>
    <row r="13" spans="1:11" x14ac:dyDescent="0.35">
      <c r="A13" s="12"/>
      <c r="B13" s="48" t="s">
        <v>27</v>
      </c>
      <c r="C13" s="41" t="s">
        <v>28</v>
      </c>
      <c r="D13" s="68" t="s">
        <v>39</v>
      </c>
      <c r="E13" s="69">
        <v>60</v>
      </c>
      <c r="F13" s="14">
        <v>20.97</v>
      </c>
      <c r="G13" s="70">
        <f>12*0.6</f>
        <v>7.1999999999999993</v>
      </c>
      <c r="H13" s="70">
        <v>0</v>
      </c>
      <c r="I13" s="70">
        <v>0</v>
      </c>
      <c r="J13" s="71">
        <f>3*0.6</f>
        <v>1.7999999999999998</v>
      </c>
    </row>
    <row r="14" spans="1:11" x14ac:dyDescent="0.35">
      <c r="A14" s="12"/>
      <c r="B14" s="48" t="s">
        <v>17</v>
      </c>
      <c r="C14" s="22" t="s">
        <v>40</v>
      </c>
      <c r="D14" s="49" t="s">
        <v>45</v>
      </c>
      <c r="E14" s="37">
        <v>227</v>
      </c>
      <c r="F14" s="14">
        <v>35.86</v>
      </c>
      <c r="G14" s="46">
        <v>138.9</v>
      </c>
      <c r="H14" s="46">
        <v>5.7</v>
      </c>
      <c r="I14" s="46">
        <v>4.8</v>
      </c>
      <c r="J14" s="47">
        <v>13.2</v>
      </c>
    </row>
    <row r="15" spans="1:11" x14ac:dyDescent="0.35">
      <c r="A15" s="12"/>
      <c r="B15" s="52" t="s">
        <v>19</v>
      </c>
      <c r="C15" s="53" t="s">
        <v>41</v>
      </c>
      <c r="D15" s="25" t="s">
        <v>42</v>
      </c>
      <c r="E15" s="24">
        <v>210</v>
      </c>
      <c r="F15" s="9">
        <v>74.92</v>
      </c>
      <c r="G15" s="50">
        <v>341</v>
      </c>
      <c r="H15" s="81">
        <v>12.8</v>
      </c>
      <c r="I15" s="81">
        <v>12.45</v>
      </c>
      <c r="J15" s="82">
        <v>36.049999999999997</v>
      </c>
    </row>
    <row r="16" spans="1:11" x14ac:dyDescent="0.35">
      <c r="A16" s="21"/>
      <c r="B16" s="11" t="s">
        <v>13</v>
      </c>
      <c r="C16" s="57" t="s">
        <v>30</v>
      </c>
      <c r="D16" s="72" t="s">
        <v>43</v>
      </c>
      <c r="E16" s="37">
        <v>200</v>
      </c>
      <c r="F16" s="14">
        <v>11.96</v>
      </c>
      <c r="G16" s="50">
        <v>114.6</v>
      </c>
      <c r="H16" s="50">
        <v>0.1</v>
      </c>
      <c r="I16" s="50">
        <v>0.1</v>
      </c>
      <c r="J16" s="73">
        <v>27.9</v>
      </c>
    </row>
    <row r="17" spans="1:10" x14ac:dyDescent="0.35">
      <c r="A17" s="21"/>
      <c r="B17" s="48" t="s">
        <v>14</v>
      </c>
      <c r="C17" s="20" t="s">
        <v>15</v>
      </c>
      <c r="D17" s="23" t="s">
        <v>44</v>
      </c>
      <c r="E17" s="24">
        <v>75</v>
      </c>
      <c r="F17" s="9">
        <v>30.8</v>
      </c>
      <c r="G17" s="46">
        <f>485*0.75</f>
        <v>363.75</v>
      </c>
      <c r="H17" s="46">
        <v>4.5</v>
      </c>
      <c r="I17" s="46">
        <f>22*0.75</f>
        <v>16.5</v>
      </c>
      <c r="J17" s="47">
        <f>49*0.75</f>
        <v>36.75</v>
      </c>
    </row>
    <row r="18" spans="1:10" x14ac:dyDescent="0.35">
      <c r="A18" s="21"/>
      <c r="B18" s="11" t="s">
        <v>14</v>
      </c>
      <c r="C18" s="20" t="s">
        <v>15</v>
      </c>
      <c r="D18" s="25" t="s">
        <v>16</v>
      </c>
      <c r="E18" s="27">
        <v>30</v>
      </c>
      <c r="F18" s="38">
        <v>3</v>
      </c>
      <c r="G18" s="39">
        <v>63</v>
      </c>
      <c r="H18" s="39">
        <v>1.8</v>
      </c>
      <c r="I18" s="39">
        <v>0.3</v>
      </c>
      <c r="J18" s="40">
        <v>12.9</v>
      </c>
    </row>
    <row r="19" spans="1:10" x14ac:dyDescent="0.35">
      <c r="A19" s="21"/>
      <c r="B19" s="11" t="s">
        <v>14</v>
      </c>
      <c r="C19" s="42" t="s">
        <v>15</v>
      </c>
      <c r="D19" s="25" t="s">
        <v>24</v>
      </c>
      <c r="E19" s="26">
        <v>30</v>
      </c>
      <c r="F19" s="13">
        <v>2.99</v>
      </c>
      <c r="G19" s="43">
        <v>57</v>
      </c>
      <c r="H19" s="44">
        <v>1.8</v>
      </c>
      <c r="I19" s="44">
        <v>0.3</v>
      </c>
      <c r="J19" s="45">
        <v>11.4</v>
      </c>
    </row>
    <row r="20" spans="1:10" x14ac:dyDescent="0.35">
      <c r="A20" s="21"/>
      <c r="B20" s="61"/>
      <c r="C20" s="62"/>
      <c r="D20" s="74"/>
      <c r="E20" s="26">
        <f t="shared" ref="E20:J20" si="1">SUM(E12:E19)</f>
        <v>1082</v>
      </c>
      <c r="F20" s="75">
        <f t="shared" si="1"/>
        <v>241.75000000000003</v>
      </c>
      <c r="G20" s="65">
        <f t="shared" si="1"/>
        <v>1192.95</v>
      </c>
      <c r="H20" s="66">
        <f t="shared" si="1"/>
        <v>28.950000000000003</v>
      </c>
      <c r="I20" s="66">
        <f t="shared" si="1"/>
        <v>34.949999999999996</v>
      </c>
      <c r="J20" s="67">
        <f t="shared" si="1"/>
        <v>160.25</v>
      </c>
    </row>
    <row r="21" spans="1:10" ht="15" thickBot="1" x14ac:dyDescent="0.4">
      <c r="A21" s="28"/>
      <c r="B21" s="29"/>
      <c r="C21" s="30"/>
      <c r="D21" s="31"/>
      <c r="E21" s="32"/>
      <c r="F21" s="33"/>
      <c r="G21" s="34"/>
      <c r="H21" s="35"/>
      <c r="I21" s="35"/>
      <c r="J21" s="36"/>
    </row>
  </sheetData>
  <mergeCells count="1">
    <mergeCell ref="B1:D1"/>
  </mergeCells>
  <hyperlinks>
    <hyperlink ref="B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2024-10-10T20:35:41Z</dcterms:modified>
</cp:coreProperties>
</file>