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F18" i="3" s="1"/>
  <c r="J12" i="3"/>
  <c r="I12" i="3"/>
  <c r="H12" i="3"/>
  <c r="G12" i="3"/>
  <c r="J15" i="3"/>
  <c r="J18" i="3" s="1"/>
  <c r="I15" i="3"/>
  <c r="I18" i="3" s="1"/>
  <c r="H15" i="3"/>
  <c r="H18" i="3" s="1"/>
  <c r="G15" i="3"/>
  <c r="G18" i="3" s="1"/>
  <c r="G10" i="3"/>
  <c r="F10" i="3"/>
  <c r="J7" i="3"/>
  <c r="I7" i="3"/>
  <c r="H7" i="3"/>
  <c r="G7" i="3"/>
  <c r="J5" i="3"/>
  <c r="I5" i="3"/>
  <c r="H5" i="3"/>
  <c r="G5" i="3"/>
  <c r="J4" i="3"/>
  <c r="J10" i="3" s="1"/>
  <c r="I4" i="3"/>
  <c r="I10" i="3" s="1"/>
  <c r="H4" i="3"/>
  <c r="H10" i="3" s="1"/>
  <c r="G4" i="3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<sst xmlns="http://schemas.openxmlformats.org/spreadsheetml/2006/main" count="55" uniqueCount="48">
  <si>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</si>
  <si>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</si>
  <si>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</si>
  <si>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</si>
  <si>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</si>
  <si>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</si>
  <si>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</si>
  <si>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</si>
  <si>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</si>
  <si>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</si>
  <si>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</si>
  <si>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</si>
  <si>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</si>
  <si>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</si>
  <si>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</si>
  <si>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</si>
  <si>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Хлеб пшеничный</t>
  </si>
  <si>
    <t>1 блюдо</t>
  </si>
  <si>
    <t>гор.блюдо</t>
  </si>
  <si>
    <t>2 блюдо</t>
  </si>
  <si>
    <t>МАОУ "Гимназия № 13"</t>
  </si>
  <si>
    <t>Приём пищи</t>
  </si>
  <si>
    <t>Завтрак</t>
  </si>
  <si>
    <t>гарнир</t>
  </si>
  <si>
    <t>закуска</t>
  </si>
  <si>
    <t>Т.32 сб.1981 г.</t>
  </si>
  <si>
    <t>Хлеб  ржано-пшеничный</t>
  </si>
  <si>
    <t>№ 309 сб.2011г.</t>
  </si>
  <si>
    <t>Макаронные изделия отварные</t>
  </si>
  <si>
    <t>2024-10-04</t>
  </si>
  <si>
    <t>фрукты</t>
  </si>
  <si>
    <t>Мандарин</t>
  </si>
  <si>
    <t>Помидор свежий</t>
  </si>
  <si>
    <t>Т.18 сб. 1981 г</t>
  </si>
  <si>
    <t>Сосиска отварная</t>
  </si>
  <si>
    <t>№ 54-2гн-2020</t>
  </si>
  <si>
    <t>Чай с сахаром</t>
  </si>
  <si>
    <t>Яблоко</t>
  </si>
  <si>
    <t>№ 88,241 сб.2011г.</t>
  </si>
  <si>
    <t>Щи с птицей отварной</t>
  </si>
  <si>
    <t>200/13</t>
  </si>
  <si>
    <t>№ 279 сб.2011г.</t>
  </si>
  <si>
    <t xml:space="preserve">Тефтели из свинины с соусом </t>
  </si>
  <si>
    <t>90/75</t>
  </si>
  <si>
    <t>№ 302 сб.2011г.</t>
  </si>
  <si>
    <t>Каша гречневая</t>
  </si>
  <si>
    <t>КО</t>
  </si>
  <si>
    <t>Напиток мандариновый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</si>
</sst>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8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0" borderId="16" xfId="0" applyFont="1" applyBorder="1"/>
    <xf numFmtId="0" fontId="1" fillId="2" borderId="16" xfId="0" applyFont="1" applyFill="1" applyBorder="1"/>
    <xf numFmtId="0" fontId="5" fillId="0" borderId="17" xfId="0" applyFont="1" applyBorder="1"/>
    <xf numFmtId="2" fontId="4" fillId="2" borderId="1" xfId="1" applyNumberFormat="1" applyFont="1" applyFill="1" applyBorder="1" applyAlignment="1"/>
    <xf numFmtId="2" fontId="4" fillId="2" borderId="11" xfId="1" applyNumberFormat="1" applyFont="1" applyFill="1" applyBorder="1" applyAlignment="1"/>
    <xf numFmtId="0" fontId="5" fillId="0" borderId="21" xfId="0" applyFont="1" applyBorder="1"/>
    <xf numFmtId="49" fontId="1" fillId="2" borderId="0" xfId="0" applyNumberFormat="1" applyFont="1" applyFill="1" applyBorder="1"/>
    <xf numFmtId="0" fontId="0" fillId="0" borderId="0" xfId="0" applyBorder="1"/>
    <xf numFmtId="164" fontId="4" fillId="0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>
      <alignment horizontal="right" vertical="center"/>
    </xf>
    <xf numFmtId="0" fontId="1" fillId="2" borderId="7" xfId="0" applyFont="1" applyFill="1" applyBorder="1"/>
    <xf numFmtId="2" fontId="4" fillId="2" borderId="22" xfId="1" applyNumberFormat="1" applyFont="1" applyFill="1" applyBorder="1" applyAlignment="1"/>
    <xf numFmtId="0" fontId="1" fillId="0" borderId="17" xfId="0" applyFont="1" applyBorder="1"/>
    <xf numFmtId="0" fontId="1" fillId="0" borderId="3" xfId="0" applyFont="1" applyBorder="1"/>
    <xf numFmtId="0" fontId="4" fillId="0" borderId="1" xfId="0" applyFont="1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10" xfId="0" applyFont="1" applyFill="1" applyBorder="1" applyAlignment="1">
      <alignment horizontal="center"/>
    </xf>
    <xf numFmtId="0" fontId="4" fillId="2" borderId="10" xfId="2" applyNumberFormat="1" applyFont="1" applyFill="1" applyBorder="1" applyAlignment="1">
      <alignment horizontal="center"/>
    </xf>
    <xf numFmtId="0" fontId="1" fillId="0" borderId="20" xfId="0" applyFont="1" applyBorder="1"/>
    <xf numFmtId="0" fontId="1" fillId="2" borderId="18" xfId="0" applyFont="1" applyFill="1" applyBorder="1"/>
    <xf numFmtId="0" fontId="1" fillId="2" borderId="23" xfId="0" applyFont="1" applyFill="1" applyBorder="1"/>
    <xf numFmtId="0" fontId="4" fillId="2" borderId="5" xfId="1" applyFont="1" applyFill="1" applyBorder="1"/>
    <xf numFmtId="0" fontId="1" fillId="2" borderId="5" xfId="0" applyFont="1" applyFill="1" applyBorder="1" applyAlignment="1">
      <alignment horizontal="center"/>
    </xf>
    <xf numFmtId="2" fontId="4" fillId="2" borderId="5" xfId="1" applyNumberFormat="1" applyFont="1" applyFill="1" applyBorder="1" applyAlignment="1"/>
    <xf numFmtId="2" fontId="4" fillId="2" borderId="19" xfId="0" applyNumberFormat="1" applyFont="1" applyFill="1" applyBorder="1" applyAlignment="1"/>
    <xf numFmtId="2" fontId="4" fillId="2" borderId="5" xfId="0" applyNumberFormat="1" applyFont="1" applyFill="1" applyBorder="1" applyAlignment="1"/>
    <xf numFmtId="2" fontId="4" fillId="2" borderId="6" xfId="0" applyNumberFormat="1" applyFont="1" applyFill="1" applyBorder="1" applyAlignment="1"/>
    <xf numFmtId="0" fontId="4" fillId="2" borderId="11" xfId="2" applyNumberFormat="1" applyFont="1" applyFill="1" applyBorder="1" applyAlignment="1">
      <alignment horizontal="center"/>
    </xf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0" fontId="1" fillId="0" borderId="24" xfId="0" applyFont="1" applyBorder="1"/>
    <xf numFmtId="0" fontId="1" fillId="2" borderId="3" xfId="0" applyFont="1" applyFill="1" applyBorder="1"/>
    <xf numFmtId="164" fontId="4" fillId="2" borderId="2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15" xfId="0" applyFont="1" applyBorder="1"/>
    <xf numFmtId="0" fontId="4" fillId="0" borderId="11" xfId="0" applyFont="1" applyBorder="1"/>
    <xf numFmtId="164" fontId="4" fillId="0" borderId="1" xfId="0" applyNumberFormat="1" applyFont="1" applyFill="1" applyBorder="1" applyAlignment="1"/>
    <xf numFmtId="164" fontId="4" fillId="0" borderId="4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2" borderId="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4" fillId="2" borderId="11" xfId="0" applyFont="1" applyFill="1" applyBorder="1"/>
    <xf numFmtId="0" fontId="4" fillId="2" borderId="26" xfId="2" applyNumberFormat="1" applyFont="1" applyFill="1" applyBorder="1" applyAlignment="1">
      <alignment horizontal="center"/>
    </xf>
    <xf numFmtId="164" fontId="1" fillId="0" borderId="11" xfId="0" applyNumberFormat="1" applyFont="1" applyFill="1" applyBorder="1" applyAlignment="1"/>
    <xf numFmtId="164" fontId="1" fillId="0" borderId="25" xfId="0" applyNumberFormat="1" applyFont="1" applyFill="1" applyBorder="1" applyAlignment="1"/>
    <xf numFmtId="0" fontId="1" fillId="2" borderId="27" xfId="0" applyFont="1" applyFill="1" applyBorder="1"/>
    <xf numFmtId="2" fontId="1" fillId="0" borderId="3" xfId="0" applyNumberFormat="1" applyFont="1" applyFill="1" applyBorder="1" applyAlignment="1">
      <alignment horizontal="left"/>
    </xf>
    <xf numFmtId="0" fontId="1" fillId="2" borderId="15" xfId="0" applyFont="1" applyFill="1" applyBorder="1"/>
    <xf numFmtId="0" fontId="1" fillId="2" borderId="24" xfId="0" applyFont="1" applyFill="1" applyBorder="1"/>
    <xf numFmtId="164" fontId="4" fillId="2" borderId="26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25" xfId="0" applyNumberFormat="1" applyFont="1" applyFill="1" applyBorder="1" applyAlignment="1"/>
    <xf numFmtId="0" fontId="4" fillId="2" borderId="2" xfId="2" applyNumberFormat="1" applyFont="1" applyFill="1" applyBorder="1" applyAlignment="1">
      <alignment horizontal="center"/>
    </xf>
    <xf numFmtId="0" fontId="1" fillId="2" borderId="28" xfId="0" applyFont="1" applyFill="1" applyBorder="1"/>
    <xf numFmtId="0" fontId="1" fillId="2" borderId="29" xfId="0" applyFont="1" applyFill="1" applyBorder="1"/>
    <xf numFmtId="0" fontId="4" fillId="2" borderId="10" xfId="1" applyFont="1" applyFill="1" applyBorder="1"/>
    <xf numFmtId="2" fontId="1" fillId="2" borderId="1" xfId="0" applyNumberFormat="1" applyFont="1" applyFill="1" applyBorder="1" applyAlignment="1"/>
    <xf numFmtId="164" fontId="4" fillId="2" borderId="30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4" fillId="2" borderId="31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&#8470;%205%2013.%2004.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zoomScaleNormal="100" workbookViewId="0">
      <selection activeCell="H7" sqref="H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54" t="s">
        <v>20</v>
      </c>
      <c r="C1" s="55"/>
      <c r="D1" s="56"/>
      <c r="E1" s="1" t="s">
        <v>10</v>
      </c>
      <c r="F1" s="2"/>
      <c r="G1" s="1"/>
      <c r="H1" s="1"/>
      <c r="I1" s="1" t="s">
        <v>1</v>
      </c>
      <c r="J1" s="16" t="s">
        <v>29</v>
      </c>
      <c r="K1" s="17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21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8" t="s">
        <v>8</v>
      </c>
    </row>
    <row r="4" spans="1:11" x14ac:dyDescent="0.35">
      <c r="A4" s="15" t="s">
        <v>22</v>
      </c>
      <c r="B4" s="49" t="s">
        <v>30</v>
      </c>
      <c r="C4" s="20" t="s">
        <v>15</v>
      </c>
      <c r="D4" s="57" t="s">
        <v>31</v>
      </c>
      <c r="E4" s="58">
        <v>150</v>
      </c>
      <c r="F4" s="14">
        <v>37.5</v>
      </c>
      <c r="G4" s="59">
        <f>38*1.5</f>
        <v>57</v>
      </c>
      <c r="H4" s="59">
        <f>0.8*1.5</f>
        <v>1.2000000000000002</v>
      </c>
      <c r="I4" s="59">
        <f>0.2*1.5</f>
        <v>0.30000000000000004</v>
      </c>
      <c r="J4" s="60">
        <f>7.5*1.5</f>
        <v>11.25</v>
      </c>
    </row>
    <row r="5" spans="1:11" x14ac:dyDescent="0.35">
      <c r="A5" s="12"/>
      <c r="B5" s="10" t="s">
        <v>24</v>
      </c>
      <c r="C5" s="42" t="s">
        <v>25</v>
      </c>
      <c r="D5" s="61" t="s">
        <v>32</v>
      </c>
      <c r="E5" s="25">
        <v>60</v>
      </c>
      <c r="F5" s="9">
        <v>11.81</v>
      </c>
      <c r="G5" s="47">
        <f>23*0.6</f>
        <v>13.799999999999999</v>
      </c>
      <c r="H5" s="47">
        <f>1.1*0.6</f>
        <v>0.66</v>
      </c>
      <c r="I5" s="47">
        <f>0.2*0.6</f>
        <v>0.12</v>
      </c>
      <c r="J5" s="47">
        <f>3.8*0.6</f>
        <v>2.2799999999999998</v>
      </c>
    </row>
    <row r="6" spans="1:11" x14ac:dyDescent="0.35">
      <c r="A6" s="12"/>
      <c r="B6" s="49" t="s">
        <v>18</v>
      </c>
      <c r="C6" s="42" t="s">
        <v>33</v>
      </c>
      <c r="D6" s="50" t="s">
        <v>34</v>
      </c>
      <c r="E6" s="38">
        <v>100</v>
      </c>
      <c r="F6" s="14">
        <v>61.8</v>
      </c>
      <c r="G6" s="51">
        <v>296</v>
      </c>
      <c r="H6" s="47">
        <v>11</v>
      </c>
      <c r="I6" s="47">
        <v>28</v>
      </c>
      <c r="J6" s="48">
        <v>0</v>
      </c>
    </row>
    <row r="7" spans="1:11" x14ac:dyDescent="0.35">
      <c r="A7" s="12"/>
      <c r="B7" s="10" t="s">
        <v>23</v>
      </c>
      <c r="C7" s="23" t="s">
        <v>27</v>
      </c>
      <c r="D7" s="26" t="s">
        <v>28</v>
      </c>
      <c r="E7" s="25">
        <v>150</v>
      </c>
      <c r="F7" s="9">
        <v>11.96</v>
      </c>
      <c r="G7" s="53">
        <f>1333*0.15</f>
        <v>199.95</v>
      </c>
      <c r="H7" s="53">
        <f>24.26*0.15</f>
        <v>3.6390000000000002</v>
      </c>
      <c r="I7" s="53">
        <f>28.66*0.15</f>
        <v>4.2989999999999995</v>
      </c>
      <c r="J7" s="18">
        <f>244.46*0.15</f>
        <v>36.668999999999997</v>
      </c>
    </row>
    <row r="8" spans="1:11" x14ac:dyDescent="0.35">
      <c r="A8" s="12"/>
      <c r="B8" s="10" t="s">
        <v>13</v>
      </c>
      <c r="C8" s="62" t="s">
        <v>35</v>
      </c>
      <c r="D8" s="24" t="s">
        <v>36</v>
      </c>
      <c r="E8" s="25">
        <v>200</v>
      </c>
      <c r="F8" s="9">
        <v>1.48</v>
      </c>
      <c r="G8" s="19">
        <v>26.8</v>
      </c>
      <c r="H8" s="19">
        <v>0.2</v>
      </c>
      <c r="I8" s="19">
        <v>0</v>
      </c>
      <c r="J8" s="18">
        <v>6.5</v>
      </c>
    </row>
    <row r="9" spans="1:11" x14ac:dyDescent="0.35">
      <c r="A9" s="12"/>
      <c r="B9" s="11" t="s">
        <v>14</v>
      </c>
      <c r="C9" s="20" t="s">
        <v>15</v>
      </c>
      <c r="D9" s="26" t="s">
        <v>16</v>
      </c>
      <c r="E9" s="28">
        <v>30</v>
      </c>
      <c r="F9" s="39">
        <v>3</v>
      </c>
      <c r="G9" s="40">
        <v>63</v>
      </c>
      <c r="H9" s="40">
        <v>1.8</v>
      </c>
      <c r="I9" s="40">
        <v>0.3</v>
      </c>
      <c r="J9" s="41">
        <v>12.9</v>
      </c>
    </row>
    <row r="10" spans="1:11" x14ac:dyDescent="0.35">
      <c r="A10" s="12"/>
      <c r="B10" s="11"/>
      <c r="C10" s="20"/>
      <c r="D10" s="26"/>
      <c r="E10" s="25"/>
      <c r="F10" s="9">
        <f>SUM(F4:F9)</f>
        <v>127.55</v>
      </c>
      <c r="G10" s="51">
        <f>SUM(G4:G9)</f>
        <v>656.55</v>
      </c>
      <c r="H10" s="51">
        <f>SUM(H4:H9)</f>
        <v>18.498999999999999</v>
      </c>
      <c r="I10" s="51">
        <f>SUM(I4:I9)</f>
        <v>33.018999999999998</v>
      </c>
      <c r="J10" s="52">
        <f>SUM(J4:J9)</f>
        <v>69.599000000000004</v>
      </c>
    </row>
    <row r="11" spans="1:11" ht="15" thickBot="1" x14ac:dyDescent="0.4">
      <c r="A11" s="29"/>
      <c r="B11" s="30"/>
      <c r="C11" s="31"/>
      <c r="D11" s="32"/>
      <c r="E11" s="33"/>
      <c r="F11" s="34"/>
      <c r="G11" s="35"/>
      <c r="H11" s="36"/>
      <c r="I11" s="36"/>
      <c r="J11" s="37"/>
    </row>
    <row r="12" spans="1:11" x14ac:dyDescent="0.35">
      <c r="A12" s="15" t="s">
        <v>9</v>
      </c>
      <c r="B12" s="11" t="s">
        <v>30</v>
      </c>
      <c r="C12" s="20" t="s">
        <v>15</v>
      </c>
      <c r="D12" s="26" t="s">
        <v>37</v>
      </c>
      <c r="E12" s="25">
        <v>170</v>
      </c>
      <c r="F12" s="21">
        <f>0.17*250</f>
        <v>42.5</v>
      </c>
      <c r="G12" s="76">
        <f>43*1.5</f>
        <v>64.5</v>
      </c>
      <c r="H12" s="76">
        <f>0.9*1.7</f>
        <v>1.53</v>
      </c>
      <c r="I12" s="76">
        <f>0.2*1.5</f>
        <v>0.30000000000000004</v>
      </c>
      <c r="J12" s="77">
        <f>8.1*1.5</f>
        <v>12.149999999999999</v>
      </c>
    </row>
    <row r="13" spans="1:11" x14ac:dyDescent="0.35">
      <c r="A13" s="12"/>
      <c r="B13" s="63" t="s">
        <v>17</v>
      </c>
      <c r="C13" s="64" t="s">
        <v>38</v>
      </c>
      <c r="D13" s="57" t="s">
        <v>39</v>
      </c>
      <c r="E13" s="38" t="s">
        <v>40</v>
      </c>
      <c r="F13" s="14">
        <v>16.14</v>
      </c>
      <c r="G13" s="65">
        <v>153</v>
      </c>
      <c r="H13" s="66">
        <v>8.24</v>
      </c>
      <c r="I13" s="66">
        <v>8.6999999999999993</v>
      </c>
      <c r="J13" s="67">
        <v>8.6999999999999993</v>
      </c>
    </row>
    <row r="14" spans="1:11" x14ac:dyDescent="0.35">
      <c r="A14" s="12"/>
      <c r="B14" s="11" t="s">
        <v>19</v>
      </c>
      <c r="C14" s="43" t="s">
        <v>41</v>
      </c>
      <c r="D14" s="24" t="s">
        <v>42</v>
      </c>
      <c r="E14" s="25" t="s">
        <v>43</v>
      </c>
      <c r="F14" s="14">
        <v>32.85</v>
      </c>
      <c r="G14" s="53">
        <v>177.75</v>
      </c>
      <c r="H14" s="19">
        <v>12.3</v>
      </c>
      <c r="I14" s="19">
        <v>10.95</v>
      </c>
      <c r="J14" s="18">
        <v>7.5</v>
      </c>
    </row>
    <row r="15" spans="1:11" x14ac:dyDescent="0.35">
      <c r="A15" s="22"/>
      <c r="B15" s="10" t="s">
        <v>23</v>
      </c>
      <c r="C15" s="23" t="s">
        <v>44</v>
      </c>
      <c r="D15" s="24" t="s">
        <v>45</v>
      </c>
      <c r="E15" s="68">
        <v>150</v>
      </c>
      <c r="F15" s="9">
        <v>11.03</v>
      </c>
      <c r="G15" s="47">
        <f>1625*0.15</f>
        <v>243.75</v>
      </c>
      <c r="H15" s="47">
        <f>57.32*0.15</f>
        <v>8.597999999999999</v>
      </c>
      <c r="I15" s="47">
        <f>40.62*0.15</f>
        <v>6.0929999999999991</v>
      </c>
      <c r="J15" s="48">
        <f>257.61*0.15</f>
        <v>38.641500000000001</v>
      </c>
    </row>
    <row r="16" spans="1:11" x14ac:dyDescent="0.35">
      <c r="A16" s="22"/>
      <c r="B16" s="11" t="s">
        <v>13</v>
      </c>
      <c r="C16" s="42" t="s">
        <v>46</v>
      </c>
      <c r="D16" s="26" t="s">
        <v>47</v>
      </c>
      <c r="E16" s="28">
        <v>200</v>
      </c>
      <c r="F16" s="9">
        <v>7.39</v>
      </c>
      <c r="G16" s="47">
        <v>106.4</v>
      </c>
      <c r="H16" s="47">
        <v>0.7</v>
      </c>
      <c r="I16" s="47">
        <v>0.1</v>
      </c>
      <c r="J16" s="48">
        <v>25.6</v>
      </c>
    </row>
    <row r="17" spans="1:10" x14ac:dyDescent="0.35">
      <c r="A17" s="22"/>
      <c r="B17" s="11" t="s">
        <v>14</v>
      </c>
      <c r="C17" s="43" t="s">
        <v>15</v>
      </c>
      <c r="D17" s="26" t="s">
        <v>26</v>
      </c>
      <c r="E17" s="27">
        <v>30</v>
      </c>
      <c r="F17" s="13">
        <v>2.99</v>
      </c>
      <c r="G17" s="44">
        <v>57</v>
      </c>
      <c r="H17" s="45">
        <v>1.8</v>
      </c>
      <c r="I17" s="45">
        <v>0.3</v>
      </c>
      <c r="J17" s="46">
        <v>11.4</v>
      </c>
    </row>
    <row r="18" spans="1:10" x14ac:dyDescent="0.35">
      <c r="A18" s="22"/>
      <c r="B18" s="69"/>
      <c r="C18" s="70"/>
      <c r="D18" s="71"/>
      <c r="E18" s="27"/>
      <c r="F18" s="72">
        <f>SUM(F12:F17)</f>
        <v>112.9</v>
      </c>
      <c r="G18" s="73">
        <f>SUM(G12:G17)</f>
        <v>802.4</v>
      </c>
      <c r="H18" s="74">
        <f>SUM(H12:H17)</f>
        <v>33.167999999999999</v>
      </c>
      <c r="I18" s="74">
        <f>SUM(I12:I17)</f>
        <v>26.443000000000001</v>
      </c>
      <c r="J18" s="75">
        <f>SUM(J12:J17)</f>
        <v>103.9915</v>
      </c>
    </row>
    <row r="19" spans="1:10" ht="15" thickBot="1" x14ac:dyDescent="0.4">
      <c r="A19" s="29"/>
      <c r="B19" s="30"/>
      <c r="C19" s="31"/>
      <c r="D19" s="32"/>
      <c r="E19" s="33"/>
      <c r="F19" s="34"/>
      <c r="G19" s="35"/>
      <c r="H19" s="36"/>
      <c r="I19" s="36"/>
      <c r="J19" s="37"/>
    </row>
  </sheetData>
  <mergeCells count="1">
    <mergeCell ref="B1:D1"/>
  </mergeCells>
  <hyperlinks>
    <hyperlink ref="B5" r:id="rId1" display="напиток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2024-10-03T14:31:38Z</dcterms:modified>
</cp:coreProperties>
</file>